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7"/>
  </bookViews>
  <sheets>
    <sheet name="Zał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" sheetId="8" r:id="rId8"/>
  </sheets>
  <definedNames/>
  <calcPr fullCalcOnLoad="1"/>
</workbook>
</file>

<file path=xl/sharedStrings.xml><?xml version="1.0" encoding="utf-8"?>
<sst xmlns="http://schemas.openxmlformats.org/spreadsheetml/2006/main" count="486" uniqueCount="275">
  <si>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</si>
  <si>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</si>
  <si>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</si>
  <si>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</si>
  <si>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</si>
  <si>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</si>
  <si>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</si>
  <si>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</si>
  <si>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</si>
  <si>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</si>
  <si>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</si>
  <si>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</si>
  <si>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</si>
  <si>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</si>
  <si>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</si>
  <si>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</si>
  <si>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</si>
  <si>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Ośrodki pomocy społecznej</t>
  </si>
  <si>
    <t>a) wydatki majątkowe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</si>
  <si>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</si>
  <si>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</si>
  <si>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</si>
  <si>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</si>
  <si>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</si>
  <si>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</si>
  <si>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</si>
  <si>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</si>
  <si>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Rady gmin</t>
  </si>
  <si>
    <t>Urzędy gmin</t>
  </si>
  <si>
    <t>Ochotnicze straże pożarne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</si>
  <si>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</si>
  <si>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</si>
  <si>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</si>
  <si>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</si>
  <si>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</si>
  <si>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</si>
  <si>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</si>
  <si>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</si>
  <si>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</si>
  <si>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</si>
  <si>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</si>
  <si>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</si>
  <si>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</si>
  <si>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</si>
  <si>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</si>
  <si>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</si>
  <si>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</si>
  <si>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</si>
  <si>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</si>
  <si>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</si>
  <si>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</si>
  <si>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</si>
  <si>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</si>
  <si>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Klasyfikacja</t>
  </si>
  <si>
    <t>010</t>
  </si>
  <si>
    <t>01030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</si>
  <si>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</si>
  <si>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</si>
  <si>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</si>
  <si>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</si>
  <si>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Załącznik Nr 2</t>
  </si>
  <si>
    <t>Załącznik Nr 6</t>
  </si>
  <si>
    <t>Rozdział</t>
  </si>
  <si>
    <t>Stan funduszu obrotowego na początek roku</t>
  </si>
  <si>
    <t>Przychody</t>
  </si>
  <si>
    <t>Wydatki</t>
  </si>
  <si>
    <t>Stan funduszu obrotowego na koniec roku</t>
  </si>
  <si>
    <t>Miejski Zakład Wodociągów i Kanalizacji</t>
  </si>
  <si>
    <t>Oczyszczalnia Ścieków</t>
  </si>
  <si>
    <t>Miejski Zakład Usług Komunalnych</t>
  </si>
  <si>
    <t>80104</t>
  </si>
  <si>
    <t>Załącznik Nr 7</t>
  </si>
  <si>
    <t>Lp.</t>
  </si>
  <si>
    <t>Stan funduszu na początek roku</t>
  </si>
  <si>
    <t>II.</t>
  </si>
  <si>
    <t>I.</t>
  </si>
  <si>
    <t>PRZYCHODY</t>
  </si>
  <si>
    <t>1.</t>
  </si>
  <si>
    <t>2.</t>
  </si>
  <si>
    <t>3.</t>
  </si>
  <si>
    <t>Ogółem</t>
  </si>
  <si>
    <t>III.</t>
  </si>
  <si>
    <t>Edukacja ekologiczna oraz propagowanie działań proekologicznych i zasady zrównoważonego rozwoju</t>
  </si>
  <si>
    <t>4.</t>
  </si>
  <si>
    <t>Urządzenie i utrzymywanie terenów zieleni</t>
  </si>
  <si>
    <t>5.</t>
  </si>
  <si>
    <t>Inne zadania służące ochronie środowiska</t>
  </si>
  <si>
    <t>IV.</t>
  </si>
  <si>
    <t>Stan funduszu na koniec roku</t>
  </si>
  <si>
    <t>Załącznik Nr 4</t>
  </si>
  <si>
    <t>75647</t>
  </si>
  <si>
    <t>Wpływy z opłat za składowanie odpadów  i kar za pozostałe rodzaje gospodarczego korzystania z wód i urządzeń wodnych</t>
  </si>
  <si>
    <t>Załącznik Nr 8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</si>
  <si>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</si>
  <si>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</si>
  <si>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>dotacje celowe otrzymane z budżetu państwa na realizację zadań bieżących z zakresu administracji rządowej oraz innych zadań zleconych gminie ustawami</t>
  </si>
  <si>
    <t>podatek od nieruchomości od osób prawnych</t>
  </si>
  <si>
    <t>podatek od nieruchomości od osób fizycznych</t>
  </si>
  <si>
    <t>podatek rolny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</si>
  <si>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</si>
  <si>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</si>
  <si>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</si>
  <si>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</si>
  <si>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</si>
  <si>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wpływy z opłaty skarbowej</t>
  </si>
  <si>
    <t>wpływy z opłat za zezwolenia na sprzedaż alkoholu</t>
  </si>
  <si>
    <t>udziały we wpływach z podatku dochodowego od osób fizycznych</t>
  </si>
  <si>
    <t>udziały we wpływach z podatku dochodowego od osób prawnych</t>
  </si>
  <si>
    <t>część oświatowa subwencji ogólnej dla jednostek samorządu trytorialnego</t>
  </si>
  <si>
    <t>odsetki od środków na rachunku bankowym</t>
  </si>
  <si>
    <t>wpływy z opłaty stałej  przedszkoli</t>
  </si>
  <si>
    <t>dotacje celowe otrzymane z budżetu państwa na realizację własnych zadań bieżących gmin</t>
  </si>
  <si>
    <t>wpływy z opłat za korzystanie z obiektów sportowych</t>
  </si>
  <si>
    <t>wpływy z odpłatności za usługi opiekuńcze</t>
  </si>
  <si>
    <t>Urzędy wojewódzkie</t>
  </si>
  <si>
    <t>85212</t>
  </si>
  <si>
    <t>854</t>
  </si>
  <si>
    <t>Pozostałe zadania w zakresie kultury</t>
  </si>
  <si>
    <t>wpływy z opłat za zajęcie pasa drogowego</t>
  </si>
  <si>
    <t>PRZYCHODY I WYDATKI ZAKŁADÓW BUDŻETOWYCH W 2006R</t>
  </si>
  <si>
    <t>85228</t>
  </si>
  <si>
    <t>Usługi opiekuńcze i specjalistyczne usługi opiekuńcze</t>
  </si>
  <si>
    <t>921</t>
  </si>
  <si>
    <t>85415</t>
  </si>
  <si>
    <t>Pomoc materialna dla uczniów</t>
  </si>
  <si>
    <t>DOCHODY BUDŻETOWE NA 2008 R</t>
  </si>
  <si>
    <t>wpływy z opłat za zarząd, użytkowanie i użytkowanie wieczyste nieruchomości</t>
  </si>
  <si>
    <t>WYDATKI BUDŻETOWE NA 2008 R</t>
  </si>
  <si>
    <t>Dotacja na dowożenie uczniów niepełnosprawnych do szkół</t>
  </si>
  <si>
    <t>DOTACJE DLA PODMIOTÓW NIEZALICZONYCH DO SEKTORA FINANSÓW PUBLICZNYCH</t>
  </si>
  <si>
    <t xml:space="preserve">Rozdział </t>
  </si>
  <si>
    <t>Przeciwdziałanie narkomanii</t>
  </si>
  <si>
    <t>Zadania w zakresie kultury fizycznej</t>
  </si>
  <si>
    <t>odsetki od nieterminowych wpłat z tytułu opłat za korzystanie z majątku miasta</t>
  </si>
  <si>
    <t xml:space="preserve">5% dochodów uzyskiwanych na rzecz budżetu państwa w związku z realizacją zadań z zakresu administracji rządowej </t>
  </si>
  <si>
    <t>zwrot kosztów postępowania administracyjnego, koszty upomnień</t>
  </si>
  <si>
    <t xml:space="preserve">odsetki od środków na rachunkach bankowych </t>
  </si>
  <si>
    <t>wpływy z odpłatności za pobyt w placówkach opiekuńczych</t>
  </si>
  <si>
    <t>dotacja z Funduszu Kultury Fizycznej na dofinansowanie budowy basenu</t>
  </si>
  <si>
    <t>rozliczenia z lat ubiegłych</t>
  </si>
  <si>
    <t>75075</t>
  </si>
  <si>
    <t>Promocja jednostek samorządu terytorialnego</t>
  </si>
  <si>
    <t>75405</t>
  </si>
  <si>
    <t>a) dochody bieżące, w tym:</t>
  </si>
  <si>
    <t>b) dochody majątkowe, w tym:</t>
  </si>
  <si>
    <t>rozliczenia z lat ubiegłych, odpłatność za udostępnione materiały przetargowe</t>
  </si>
  <si>
    <t>dotacja z Państwowego Funduszu Rehabilitacji Osób Niepełnosprawnych na zrekompensowanie utraconych przez gminę dochodów na skutek zwolnień ustawowych z podatków lokalnych</t>
  </si>
  <si>
    <t>opłata za wpis i zmiany w ewidencji działalności gospodarczej</t>
  </si>
  <si>
    <t>Invest Bank</t>
  </si>
  <si>
    <t>Wojewódzki Fundusz Ochrony Środowiska</t>
  </si>
  <si>
    <t>Bank Spółdzielczy w Łańcucie</t>
  </si>
  <si>
    <t>Bank Ochrony Środowiska</t>
  </si>
  <si>
    <t>Spłaty otrzymanych kredytów i pożyczek, z tego:</t>
  </si>
  <si>
    <t xml:space="preserve">                 OGÓŁEM</t>
  </si>
  <si>
    <t>Załącznik Nr 1</t>
  </si>
  <si>
    <t>70001</t>
  </si>
  <si>
    <t>Zakłady gospodarki mieszkaniowej</t>
  </si>
  <si>
    <t>80148</t>
  </si>
  <si>
    <t>Stołówki szkolne</t>
  </si>
  <si>
    <t xml:space="preserve">a) wydatki bieżące </t>
  </si>
  <si>
    <t>Gospodarka odpadami</t>
  </si>
  <si>
    <t>90013</t>
  </si>
  <si>
    <t>Schroniska dla zwierząt</t>
  </si>
  <si>
    <t>92120</t>
  </si>
  <si>
    <t>Ochrona zabytków i opieka nad zabytkami</t>
  </si>
  <si>
    <t>ROLNICTWO I ŁOWIECTWO</t>
  </si>
  <si>
    <t>Komendy powiatowe Policji</t>
  </si>
  <si>
    <t>DOCHODY OD OSÓB PRAWNYCH, OD OSÓB FIZYCZNYCH  I OD INNYCH JEDNOSTEK NIEPOSIADAJĄCYCH OSOBOWOŚCI PRAWNEJ  ORAZ  WYDATKI ZWIĄZANE Z ICH POBOREM</t>
  </si>
  <si>
    <t>Dokształcanie i doskonalenie nauczycieli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</si>
  <si>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</si>
  <si>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</si>
  <si>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</si>
  <si>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Oświetlenie ulic, placów i dróg</t>
  </si>
  <si>
    <t xml:space="preserve">wpływy z odpłatności za żywienie uczniów w szkołach </t>
  </si>
  <si>
    <t>wynagrodzenie płatnika</t>
  </si>
  <si>
    <t>wpływy z opłaty produktowej</t>
  </si>
  <si>
    <t>darowizny osób fizycznych i prawnych</t>
  </si>
  <si>
    <t>Plan</t>
  </si>
  <si>
    <t>DOCHODY OD OSÓB PRAWNYCH, OD OSÓB FIZYCZNYCH I OD INNYCH JEDNOSTEK NIEPOSIADAJĄCYCH OSOBOWOŚCI PRAWNEJ ORAZ WYDATKI ZWIĄZANE Z ICH POBOREM</t>
  </si>
  <si>
    <t>- budowa budynku socjalnego przy ul. Kościuszki</t>
  </si>
  <si>
    <t>a) rezerwa ogólna</t>
  </si>
  <si>
    <t>c) rezerwa celowa na realizację zadań własnych z zakresu zarządzania kryzysowego</t>
  </si>
  <si>
    <t>- uzbrojenie Osiedla Księżę Górki</t>
  </si>
  <si>
    <t>- kanalizacja sanitarna Kąty</t>
  </si>
  <si>
    <t>- kanalizacja sanitarna Podzwierzyniec</t>
  </si>
  <si>
    <t>- dotacje celowe z budżetu na finansowanie lub dofinansowanie kosztów realizacji inwestycji i zakupów inwestycyjnych innych jednostek sektora finansów publicznych</t>
  </si>
  <si>
    <t>- budowa Filii Miejskiego Domu Kultury w dzielnicy Podzwierzyniec</t>
  </si>
  <si>
    <t>- budowa basenu</t>
  </si>
  <si>
    <t>- przebudowa stadionu sportowego</t>
  </si>
  <si>
    <t>85202</t>
  </si>
  <si>
    <t>Domy pomocy społecznej</t>
  </si>
  <si>
    <t xml:space="preserve">                    OGÓŁEM  WYDATKI</t>
  </si>
  <si>
    <t>LIMITY WYDATKÓW BUDŻETOWYCH NA WIELOLETNIE PROGRAMY INWESTYCYJNE MIASTA ŁAŃCUTA</t>
  </si>
  <si>
    <t>Klasyfikacja budżetowa</t>
  </si>
  <si>
    <t>Nazwa i cel programu</t>
  </si>
  <si>
    <t xml:space="preserve">Nazwa zadania </t>
  </si>
  <si>
    <t>Okres realizcji</t>
  </si>
  <si>
    <t>Rok rozpoczęcia</t>
  </si>
  <si>
    <t>Rok zakończenia</t>
  </si>
  <si>
    <t>Jednostka realizująca</t>
  </si>
  <si>
    <t>Szacunkowa wartość zadania (zł)</t>
  </si>
  <si>
    <t>Limity wydatków w roku budżetowym i w dwóch kolejnych latach (zł)</t>
  </si>
  <si>
    <t>2010 i lata następne</t>
  </si>
  <si>
    <t xml:space="preserve">Tworzenie sprzyjających warunków do rozwoju Łańcuta wykorzystujące istniejące unikalne walory kulturowe i przyrodnicze </t>
  </si>
  <si>
    <t>2. Przebudowa i modernizacja stadionu sportowego</t>
  </si>
  <si>
    <t>3. Modernizacja obiektów sportowych - Bażantarnia</t>
  </si>
  <si>
    <t>MIASTO TURYSTYKI</t>
  </si>
  <si>
    <t>MIASTO BEZPIECZNE</t>
  </si>
  <si>
    <t>Infrastruktura i rozwój przestrzeni miejskiej</t>
  </si>
  <si>
    <t>2. Modernizacja kanalizacji sanitarnych w Śródmieściu</t>
  </si>
  <si>
    <t>3. Budowa kanalizacji sanitarnej</t>
  </si>
  <si>
    <t>4. Rozbudowa Oczyszczalni Ścieków II etap</t>
  </si>
  <si>
    <t>5. Opracowanie koncepcji kanalizacji deszczowej od granicy zachodniej miasta do torów kolejowych, w tym rozdział kanalizcji ogólnospławnej</t>
  </si>
  <si>
    <t>6. Budowa kompostowni</t>
  </si>
  <si>
    <t>7. Budowa Gminnego Punktu Zbioru Odpadów Niebezpiecznych</t>
  </si>
  <si>
    <t>8. Budowa sortowni na bazie istniejących obiektów zakładów komunalnych</t>
  </si>
  <si>
    <t>9. Uzbrojenie Osiedla "Księże Górki" w Łańcucie</t>
  </si>
  <si>
    <t>1. Budowa kompleksu rekreacyjno-sportowego</t>
  </si>
  <si>
    <t>1. Budowa budynku socjalnego przy ul. Kościuszki</t>
  </si>
  <si>
    <t>2. Budowa budynków mieszkalnych komunalnych - 60 mieszkań</t>
  </si>
  <si>
    <t>3. Termomodernizacja budynków użyteczności publicznej</t>
  </si>
  <si>
    <t>4. Remont budynku mieszkalnego zabytkowego przy Starej Likiernii</t>
  </si>
  <si>
    <t>1. Modernizacja ciągów sieci dróg miejskich - 4 km</t>
  </si>
  <si>
    <t>MIASTO KULTURY</t>
  </si>
  <si>
    <t>Rozwój istniejącej bazy i tworzenie klimatu dla rozwoju Łańcuta jako centrum kongresowego, konferencyjnego i festiwalowego o ponadlokalnym zasięgu oddziaływania</t>
  </si>
  <si>
    <t>1. Budowa filii Domu Kultury w dzielnicy Podzwierzyniec</t>
  </si>
  <si>
    <t>2. Przebudowa Miejskiego Domu Kultury</t>
  </si>
  <si>
    <t>KULTURA FIZYCZNA               I SPORT</t>
  </si>
  <si>
    <t>1.Budowa magistrali wodociągowej oraz modernizacja istniejącej sieci wodociągowej</t>
  </si>
  <si>
    <t>UM</t>
  </si>
  <si>
    <t>MDK</t>
  </si>
  <si>
    <t>Załącznik Nr 5</t>
  </si>
  <si>
    <t>Załącznik Nr 3</t>
  </si>
  <si>
    <t>Dotacje celowe otrzymane z budżetu państwa na realizację zadań bieżących z zakresu administracji rządowej oraz innych zadań zleconych gminie ustawami</t>
  </si>
  <si>
    <t>Zasiłki i pomoc w naturze oraz składki na ubezpieczenia społeczne</t>
  </si>
  <si>
    <t xml:space="preserve">DOCHODY I WYDATKI ZWIĄZANE Z REALIZACJĄ ZADAŃ Z ZAKRESU ADMINISTRACJI </t>
  </si>
  <si>
    <t>RZĄDOWEJ ZLECONYCH GMINIE W 2008 R</t>
  </si>
  <si>
    <t>DOCHODY</t>
  </si>
  <si>
    <t>DOCHODY PODLEGAJĄCE ROZLICZENIU Z BUDŻETEM PAŃSTWA</t>
  </si>
  <si>
    <t>ADMINISTRACAJA PUBLICZNA</t>
  </si>
  <si>
    <t xml:space="preserve">                OGÓŁEM</t>
  </si>
  <si>
    <t>Nazwa zadania</t>
  </si>
  <si>
    <t>Udzielenie pomocy specjalistycznej i terapeutycznej osobom z problemem alkoholowym</t>
  </si>
  <si>
    <t xml:space="preserve">Prowadzenie zajęć sportowych jako formy przeciwdziałania uzależnieniom </t>
  </si>
  <si>
    <t xml:space="preserve">Organizowanie małych form wypoczynku letniego dla dzieci z rodzin dysfunkcyjnych </t>
  </si>
  <si>
    <t>Organizowanie wsparcia i pomocy osobom z problemem alkoholowym</t>
  </si>
  <si>
    <t>Prowadzenie środowiskowego programu opiekuńczo-wychowawczego wraz z dożywianiem dzieci</t>
  </si>
  <si>
    <t>Przygotowanie i dostarczenie posiłków dla potrzebujących</t>
  </si>
  <si>
    <t>Udzielenie schronienia osobom potrzebującym</t>
  </si>
  <si>
    <t>Dotacja na upowszechnianie współzawodnictwa sportowego wśród dzieci i młodzieży</t>
  </si>
  <si>
    <t>- promocja dokonań artystycznych dzieci i młodzieży</t>
  </si>
  <si>
    <t>Amatorska twórczość artystyczna oraz edukacja kulturalna dzieci i młodzieży:</t>
  </si>
  <si>
    <t>Wydanie niskonakładowych druków, ulotek, pocztówek promujących miasto Łańcut oraz lokalny dorobek artystyczny</t>
  </si>
  <si>
    <t>Kwota dotacji (w zł)</t>
  </si>
  <si>
    <t>wpływy z rozliczeń kosztów administrowania lokalami użytkowymi i mieszkalnymi</t>
  </si>
  <si>
    <t xml:space="preserve">podatek od działalności gospodarczej osób fizycznych, opłacany w formie karty podatkowej </t>
  </si>
  <si>
    <t>PRZYCHODY I ROZCHODY BUDŻETU W 2008 R</t>
  </si>
  <si>
    <t xml:space="preserve">PRZYCHODY </t>
  </si>
  <si>
    <t>Przychody z zaciągniętych kredytów i pożyczek na rynku krajowym, z tego</t>
  </si>
  <si>
    <t>kredyt bankowy</t>
  </si>
  <si>
    <t>ROZCHODY</t>
  </si>
  <si>
    <t>OGÓŁEM</t>
  </si>
  <si>
    <t>Realizowanie zadań modernizacyjnych i inwestycyjnych, służących ochronie środowiska i gospodarki wodnej</t>
  </si>
  <si>
    <t>- regulacja potoku Mikośka</t>
  </si>
  <si>
    <t>I GOSPODARKI WODNEJ NA 2008 R</t>
  </si>
  <si>
    <t xml:space="preserve">PLAN FINANSOWY GMINNEGO FUNDUSZU OCHRONY ŚRODOWISKA </t>
  </si>
  <si>
    <t>Nakłady w latach następnych</t>
  </si>
  <si>
    <t>90020</t>
  </si>
  <si>
    <t>Wpływy i wydatki związane z gromadzeniem środków z opłat produktowych</t>
  </si>
  <si>
    <t>do Uchwały Nr XII/82/2007 Rady Miejskiej w Łańcucie</t>
  </si>
  <si>
    <t xml:space="preserve">do Uchwały Nr XII/82/2007 Rady Miejskiej w Łańcucie </t>
  </si>
  <si>
    <t>do Uchwały Nr XII/82/2007 Rady Miejskiej  w Łańcucie</t>
  </si>
  <si>
    <t>do Uchwały Nr  XII/82/2007 Rady Miejskiej w Łńcucie</t>
  </si>
  <si>
    <t>Realizacja lokalnych, krajowych, międzynarodowych przedsięwzięć artystycznych, festiwali, konkursów, przeglądów, spotkań, plenerów, wystaw, warsztatów,  konferencji</t>
  </si>
  <si>
    <t>- organizacja konkursów, przedsięwzięć artystycznych służących upowszechnianiu wszystkich dziedzin działalności kulturalnej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</si>
</sst>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7"/>
      <name val="Arial CE"/>
      <family val="2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4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7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6" xfId="0" applyBorder="1" applyAlignment="1">
      <alignment horizontal="left" vertical="center"/>
    </xf>
    <xf numFmtId="165" fontId="0" fillId="0" borderId="5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2" sqref="A2:C2"/>
    </sheetView>
  </sheetViews>
  <sheetFormatPr defaultColWidth="9.00390625" defaultRowHeight="12.75"/>
  <cols>
    <col min="2" max="2" width="61.00390625" style="0" customWidth="1"/>
    <col min="3" max="3" width="14.625" style="0" customWidth="1"/>
    <col min="4" max="4" width="10.125" style="0" bestFit="1" customWidth="1"/>
  </cols>
  <sheetData>
    <row r="1" spans="1:3" ht="12.75">
      <c r="A1" s="234" t="s">
        <v>154</v>
      </c>
      <c r="B1" s="234"/>
      <c r="C1" s="234"/>
    </row>
    <row r="2" spans="1:3" ht="14.25" customHeight="1">
      <c r="A2" s="234" t="s">
        <v>269</v>
      </c>
      <c r="B2" s="234"/>
      <c r="C2" s="234"/>
    </row>
    <row r="3" spans="1:3" ht="27.75" customHeight="1">
      <c r="A3" s="235" t="s">
        <v>125</v>
      </c>
      <c r="B3" s="235"/>
      <c r="C3" s="235"/>
    </row>
    <row r="4" spans="1:3" ht="22.5" customHeight="1">
      <c r="A4" s="27" t="s">
        <v>12</v>
      </c>
      <c r="B4" s="18" t="s">
        <v>0</v>
      </c>
      <c r="C4" s="18" t="s">
        <v>177</v>
      </c>
    </row>
    <row r="5" spans="1:3" ht="24" customHeight="1">
      <c r="A5" s="231">
        <v>700</v>
      </c>
      <c r="B5" s="61" t="s">
        <v>1</v>
      </c>
      <c r="C5" s="34">
        <f>C6+C11</f>
        <v>2488487</v>
      </c>
    </row>
    <row r="6" spans="1:3" s="68" customFormat="1" ht="27" customHeight="1">
      <c r="A6" s="232"/>
      <c r="B6" s="62" t="s">
        <v>143</v>
      </c>
      <c r="C6" s="67">
        <f>C7+C8+C9+C10</f>
        <v>1938487</v>
      </c>
    </row>
    <row r="7" spans="1:3" ht="21" customHeight="1">
      <c r="A7" s="232"/>
      <c r="B7" s="53" t="s">
        <v>126</v>
      </c>
      <c r="C7" s="10">
        <v>150000</v>
      </c>
    </row>
    <row r="8" spans="1:3" ht="43.5" customHeight="1">
      <c r="A8" s="232"/>
      <c r="B8" s="53" t="s">
        <v>93</v>
      </c>
      <c r="C8" s="10">
        <v>1290211</v>
      </c>
    </row>
    <row r="9" spans="1:3" ht="28.5" customHeight="1">
      <c r="A9" s="232"/>
      <c r="B9" s="60" t="s">
        <v>254</v>
      </c>
      <c r="C9" s="10">
        <f>357276+130000</f>
        <v>487276</v>
      </c>
    </row>
    <row r="10" spans="1:3" ht="21" customHeight="1">
      <c r="A10" s="232"/>
      <c r="B10" s="53" t="s">
        <v>133</v>
      </c>
      <c r="C10" s="10">
        <f>1000+10000</f>
        <v>11000</v>
      </c>
    </row>
    <row r="11" spans="1:3" s="68" customFormat="1" ht="27" customHeight="1">
      <c r="A11" s="232"/>
      <c r="B11" s="63" t="s">
        <v>144</v>
      </c>
      <c r="C11" s="67">
        <f>C12</f>
        <v>550000</v>
      </c>
    </row>
    <row r="12" spans="1:3" ht="21" customHeight="1">
      <c r="A12" s="233"/>
      <c r="B12" s="53" t="s">
        <v>94</v>
      </c>
      <c r="C12" s="11">
        <v>550000</v>
      </c>
    </row>
    <row r="13" spans="1:3" ht="24" customHeight="1">
      <c r="A13" s="231">
        <v>750</v>
      </c>
      <c r="B13" s="16" t="s">
        <v>2</v>
      </c>
      <c r="C13" s="15">
        <f>C14</f>
        <v>163596</v>
      </c>
    </row>
    <row r="14" spans="1:3" s="66" customFormat="1" ht="27" customHeight="1">
      <c r="A14" s="232"/>
      <c r="B14" s="64" t="s">
        <v>143</v>
      </c>
      <c r="C14" s="65">
        <f>C15+C16+C17+C18+C19</f>
        <v>163596</v>
      </c>
    </row>
    <row r="15" spans="1:3" ht="45" customHeight="1">
      <c r="A15" s="232"/>
      <c r="B15" s="12" t="s">
        <v>95</v>
      </c>
      <c r="C15" s="7">
        <v>121746</v>
      </c>
    </row>
    <row r="16" spans="1:3" ht="35.25" customHeight="1">
      <c r="A16" s="232"/>
      <c r="B16" s="12" t="s">
        <v>134</v>
      </c>
      <c r="C16" s="7">
        <v>1850</v>
      </c>
    </row>
    <row r="17" spans="1:3" ht="21" customHeight="1">
      <c r="A17" s="232"/>
      <c r="B17" s="12" t="s">
        <v>135</v>
      </c>
      <c r="C17" s="7">
        <v>5000</v>
      </c>
    </row>
    <row r="18" spans="1:3" ht="21" customHeight="1">
      <c r="A18" s="232"/>
      <c r="B18" s="12" t="s">
        <v>147</v>
      </c>
      <c r="C18" s="7">
        <v>20000</v>
      </c>
    </row>
    <row r="19" spans="1:3" ht="21" customHeight="1">
      <c r="A19" s="233"/>
      <c r="B19" s="41" t="s">
        <v>145</v>
      </c>
      <c r="C19" s="8">
        <v>15000</v>
      </c>
    </row>
    <row r="20" spans="1:3" ht="36.75" customHeight="1">
      <c r="A20" s="231">
        <v>751</v>
      </c>
      <c r="B20" s="16" t="s">
        <v>3</v>
      </c>
      <c r="C20" s="15">
        <f>C21</f>
        <v>2980</v>
      </c>
    </row>
    <row r="21" spans="1:3" s="68" customFormat="1" ht="27" customHeight="1">
      <c r="A21" s="232"/>
      <c r="B21" s="64" t="s">
        <v>143</v>
      </c>
      <c r="C21" s="65">
        <f>C22</f>
        <v>2980</v>
      </c>
    </row>
    <row r="22" spans="1:3" ht="42.75" customHeight="1">
      <c r="A22" s="233"/>
      <c r="B22" s="41" t="s">
        <v>95</v>
      </c>
      <c r="C22" s="8">
        <v>2980</v>
      </c>
    </row>
    <row r="23" spans="1:3" ht="51.75" customHeight="1">
      <c r="A23" s="231">
        <v>756</v>
      </c>
      <c r="B23" s="42" t="s">
        <v>178</v>
      </c>
      <c r="C23" s="34">
        <f>C24</f>
        <v>19221903</v>
      </c>
    </row>
    <row r="24" spans="1:3" ht="27" customHeight="1">
      <c r="A24" s="232"/>
      <c r="B24" s="82" t="s">
        <v>143</v>
      </c>
      <c r="C24" s="67">
        <f>C25+C26+C27+C28+C29+C30+C31+C32+C33+C34+C35+C36+C37+C38+C39</f>
        <v>19221903</v>
      </c>
    </row>
    <row r="25" spans="1:3" ht="29.25" customHeight="1">
      <c r="A25" s="232"/>
      <c r="B25" s="39" t="s">
        <v>255</v>
      </c>
      <c r="C25" s="10">
        <v>50000</v>
      </c>
    </row>
    <row r="26" spans="1:3" ht="21" customHeight="1">
      <c r="A26" s="30"/>
      <c r="B26" s="39" t="s">
        <v>96</v>
      </c>
      <c r="C26" s="10">
        <v>5560000</v>
      </c>
    </row>
    <row r="27" spans="1:3" ht="21" customHeight="1">
      <c r="A27" s="19"/>
      <c r="B27" s="40" t="s">
        <v>97</v>
      </c>
      <c r="C27" s="11">
        <v>2100000</v>
      </c>
    </row>
    <row r="28" spans="1:3" ht="21" customHeight="1">
      <c r="A28" s="18"/>
      <c r="B28" s="47" t="s">
        <v>98</v>
      </c>
      <c r="C28" s="9">
        <f>7500+164000</f>
        <v>171500</v>
      </c>
    </row>
    <row r="29" spans="1:3" ht="21" customHeight="1">
      <c r="A29" s="30"/>
      <c r="B29" s="39" t="s">
        <v>99</v>
      </c>
      <c r="C29" s="10">
        <f>250000+180000</f>
        <v>430000</v>
      </c>
    </row>
    <row r="30" spans="1:3" ht="21" customHeight="1">
      <c r="A30" s="30"/>
      <c r="B30" s="39" t="s">
        <v>100</v>
      </c>
      <c r="C30" s="10">
        <v>15000</v>
      </c>
    </row>
    <row r="31" spans="1:3" ht="21" customHeight="1">
      <c r="A31" s="30"/>
      <c r="B31" s="39" t="s">
        <v>101</v>
      </c>
      <c r="C31" s="10">
        <v>135000</v>
      </c>
    </row>
    <row r="32" spans="1:3" ht="21" customHeight="1">
      <c r="A32" s="30"/>
      <c r="B32" s="39" t="s">
        <v>102</v>
      </c>
      <c r="C32" s="10">
        <v>400000</v>
      </c>
    </row>
    <row r="33" spans="1:3" ht="21" customHeight="1">
      <c r="A33" s="30"/>
      <c r="B33" s="39" t="s">
        <v>103</v>
      </c>
      <c r="C33" s="10">
        <v>30400</v>
      </c>
    </row>
    <row r="34" spans="1:3" ht="21" customHeight="1">
      <c r="A34" s="30"/>
      <c r="B34" s="39" t="s">
        <v>104</v>
      </c>
      <c r="C34" s="10">
        <v>600000</v>
      </c>
    </row>
    <row r="35" spans="1:3" ht="21" customHeight="1">
      <c r="A35" s="30"/>
      <c r="B35" s="39" t="s">
        <v>105</v>
      </c>
      <c r="C35" s="10">
        <v>176713</v>
      </c>
    </row>
    <row r="36" spans="1:3" ht="21" customHeight="1">
      <c r="A36" s="30"/>
      <c r="B36" s="39" t="s">
        <v>118</v>
      </c>
      <c r="C36" s="10">
        <v>60000</v>
      </c>
    </row>
    <row r="37" spans="1:3" ht="44.25" customHeight="1">
      <c r="A37" s="30"/>
      <c r="B37" s="39" t="s">
        <v>146</v>
      </c>
      <c r="C37" s="10">
        <v>245000</v>
      </c>
    </row>
    <row r="38" spans="1:3" ht="21" customHeight="1">
      <c r="A38" s="30"/>
      <c r="B38" s="39" t="s">
        <v>106</v>
      </c>
      <c r="C38" s="10">
        <v>8878290</v>
      </c>
    </row>
    <row r="39" spans="1:3" ht="21" customHeight="1">
      <c r="A39" s="19"/>
      <c r="B39" s="40" t="s">
        <v>107</v>
      </c>
      <c r="C39" s="11">
        <v>370000</v>
      </c>
    </row>
    <row r="40" spans="1:3" ht="18.75" customHeight="1">
      <c r="A40" s="231">
        <v>758</v>
      </c>
      <c r="B40" s="69" t="s">
        <v>32</v>
      </c>
      <c r="C40" s="34">
        <f>C41</f>
        <v>8066855</v>
      </c>
    </row>
    <row r="41" spans="1:3" ht="24" customHeight="1">
      <c r="A41" s="232"/>
      <c r="B41" s="70" t="s">
        <v>143</v>
      </c>
      <c r="C41" s="67">
        <f>C42+C43</f>
        <v>8066855</v>
      </c>
    </row>
    <row r="42" spans="1:3" ht="21" customHeight="1">
      <c r="A42" s="232"/>
      <c r="B42" s="54" t="s">
        <v>108</v>
      </c>
      <c r="C42" s="10">
        <v>8036855</v>
      </c>
    </row>
    <row r="43" spans="1:3" ht="21" customHeight="1">
      <c r="A43" s="233"/>
      <c r="B43" s="71" t="s">
        <v>109</v>
      </c>
      <c r="C43" s="10">
        <v>30000</v>
      </c>
    </row>
    <row r="44" spans="1:3" ht="21.75" customHeight="1">
      <c r="A44" s="231">
        <v>801</v>
      </c>
      <c r="B44" s="69" t="s">
        <v>7</v>
      </c>
      <c r="C44" s="9">
        <f>C45</f>
        <v>1100866</v>
      </c>
    </row>
    <row r="45" spans="1:3" ht="23.25" customHeight="1">
      <c r="A45" s="232"/>
      <c r="B45" s="70" t="s">
        <v>143</v>
      </c>
      <c r="C45" s="14">
        <f>C46+C47+C48+C49+C50</f>
        <v>1100866</v>
      </c>
    </row>
    <row r="46" spans="1:3" ht="20.25" customHeight="1">
      <c r="A46" s="232"/>
      <c r="B46" s="54" t="s">
        <v>110</v>
      </c>
      <c r="C46" s="10">
        <v>460881</v>
      </c>
    </row>
    <row r="47" spans="1:3" ht="49.5" customHeight="1">
      <c r="A47" s="232"/>
      <c r="B47" s="53" t="s">
        <v>93</v>
      </c>
      <c r="C47" s="10">
        <f>1500+3480</f>
        <v>4980</v>
      </c>
    </row>
    <row r="48" spans="1:3" ht="19.5" customHeight="1">
      <c r="A48" s="232"/>
      <c r="B48" s="54" t="s">
        <v>136</v>
      </c>
      <c r="C48" s="10">
        <f>1490+1750+600</f>
        <v>3840</v>
      </c>
    </row>
    <row r="49" spans="1:3" ht="21" customHeight="1">
      <c r="A49" s="232"/>
      <c r="B49" s="54" t="s">
        <v>173</v>
      </c>
      <c r="C49" s="10">
        <v>627125</v>
      </c>
    </row>
    <row r="50" spans="1:3" ht="21" customHeight="1">
      <c r="A50" s="233"/>
      <c r="B50" s="54" t="s">
        <v>174</v>
      </c>
      <c r="C50" s="11">
        <f>1110+2330+600</f>
        <v>4040</v>
      </c>
    </row>
    <row r="51" spans="1:3" ht="20.25" customHeight="1">
      <c r="A51" s="231">
        <v>852</v>
      </c>
      <c r="B51" s="16" t="s">
        <v>8</v>
      </c>
      <c r="C51" s="15">
        <f>C52</f>
        <v>5152700</v>
      </c>
    </row>
    <row r="52" spans="1:3" s="66" customFormat="1" ht="21.75" customHeight="1">
      <c r="A52" s="232"/>
      <c r="B52" s="64" t="s">
        <v>143</v>
      </c>
      <c r="C52" s="65">
        <f>C53+C54+C55+C56+C57+C58</f>
        <v>5152700</v>
      </c>
    </row>
    <row r="53" spans="1:3" ht="41.25" customHeight="1">
      <c r="A53" s="232"/>
      <c r="B53" s="12" t="s">
        <v>95</v>
      </c>
      <c r="C53" s="7">
        <f>3858000+33000+293000+134400</f>
        <v>4318400</v>
      </c>
    </row>
    <row r="54" spans="1:3" ht="30" customHeight="1">
      <c r="A54" s="232"/>
      <c r="B54" s="12" t="s">
        <v>111</v>
      </c>
      <c r="C54" s="7">
        <f>426000+206000+153000</f>
        <v>785000</v>
      </c>
    </row>
    <row r="55" spans="1:3" ht="21" customHeight="1">
      <c r="A55" s="232"/>
      <c r="B55" s="12" t="s">
        <v>113</v>
      </c>
      <c r="C55" s="7">
        <v>41000</v>
      </c>
    </row>
    <row r="56" spans="1:3" ht="18.75" customHeight="1">
      <c r="A56" s="232"/>
      <c r="B56" s="12" t="s">
        <v>137</v>
      </c>
      <c r="C56" s="7">
        <v>7475</v>
      </c>
    </row>
    <row r="57" spans="1:3" ht="33" customHeight="1">
      <c r="A57" s="232"/>
      <c r="B57" s="12" t="s">
        <v>134</v>
      </c>
      <c r="C57" s="7">
        <v>325</v>
      </c>
    </row>
    <row r="58" spans="1:3" ht="18.75" customHeight="1">
      <c r="A58" s="233"/>
      <c r="B58" s="41" t="s">
        <v>109</v>
      </c>
      <c r="C58" s="8">
        <f>500</f>
        <v>500</v>
      </c>
    </row>
    <row r="59" spans="1:3" ht="24" customHeight="1">
      <c r="A59" s="231">
        <v>900</v>
      </c>
      <c r="B59" s="16" t="s">
        <v>9</v>
      </c>
      <c r="C59" s="15">
        <f>C60</f>
        <v>45000</v>
      </c>
    </row>
    <row r="60" spans="1:3" s="66" customFormat="1" ht="27" customHeight="1">
      <c r="A60" s="232"/>
      <c r="B60" s="64" t="s">
        <v>143</v>
      </c>
      <c r="C60" s="65">
        <f>C61+C62</f>
        <v>45000</v>
      </c>
    </row>
    <row r="61" spans="1:3" s="66" customFormat="1" ht="22.5" customHeight="1">
      <c r="A61" s="232"/>
      <c r="B61" s="124" t="s">
        <v>175</v>
      </c>
      <c r="C61" s="125">
        <v>10000</v>
      </c>
    </row>
    <row r="62" spans="1:3" ht="21" customHeight="1">
      <c r="A62" s="233"/>
      <c r="B62" s="41" t="s">
        <v>176</v>
      </c>
      <c r="C62" s="8">
        <v>35000</v>
      </c>
    </row>
    <row r="63" spans="1:3" ht="24" customHeight="1">
      <c r="A63" s="231">
        <v>926</v>
      </c>
      <c r="B63" s="42" t="s">
        <v>10</v>
      </c>
      <c r="C63" s="34">
        <f>C64+C69</f>
        <v>1712500</v>
      </c>
    </row>
    <row r="64" spans="1:3" s="66" customFormat="1" ht="27" customHeight="1">
      <c r="A64" s="232"/>
      <c r="B64" s="74" t="s">
        <v>143</v>
      </c>
      <c r="C64" s="67">
        <f>C65+C66+C67+C68</f>
        <v>912500</v>
      </c>
    </row>
    <row r="65" spans="1:3" s="52" customFormat="1" ht="48" customHeight="1">
      <c r="A65" s="232"/>
      <c r="B65" s="53" t="s">
        <v>93</v>
      </c>
      <c r="C65" s="72">
        <v>60000</v>
      </c>
    </row>
    <row r="66" spans="1:3" s="52" customFormat="1" ht="21" customHeight="1">
      <c r="A66" s="232"/>
      <c r="B66" s="53" t="s">
        <v>112</v>
      </c>
      <c r="C66" s="72">
        <v>850000</v>
      </c>
    </row>
    <row r="67" spans="1:3" s="52" customFormat="1" ht="21" customHeight="1">
      <c r="A67" s="232"/>
      <c r="B67" s="73" t="s">
        <v>139</v>
      </c>
      <c r="C67" s="72">
        <v>1500</v>
      </c>
    </row>
    <row r="68" spans="1:3" s="52" customFormat="1" ht="21" customHeight="1">
      <c r="A68" s="232"/>
      <c r="B68" s="53" t="s">
        <v>109</v>
      </c>
      <c r="C68" s="72">
        <v>1000</v>
      </c>
    </row>
    <row r="69" spans="1:3" s="75" customFormat="1" ht="27" customHeight="1">
      <c r="A69" s="232"/>
      <c r="B69" s="76" t="s">
        <v>144</v>
      </c>
      <c r="C69" s="67">
        <f>C70</f>
        <v>800000</v>
      </c>
    </row>
    <row r="70" spans="1:3" s="52" customFormat="1" ht="21" customHeight="1">
      <c r="A70" s="233"/>
      <c r="B70" s="53" t="s">
        <v>138</v>
      </c>
      <c r="C70" s="77">
        <v>800000</v>
      </c>
    </row>
    <row r="71" spans="1:4" ht="27.75" customHeight="1">
      <c r="A71" s="229" t="s">
        <v>153</v>
      </c>
      <c r="B71" s="230"/>
      <c r="C71" s="43">
        <f>C5+C13+C20+C23+C40+C44+C51+C59+C63</f>
        <v>37954887</v>
      </c>
      <c r="D71" s="1"/>
    </row>
    <row r="72" ht="12.75">
      <c r="D72" s="1"/>
    </row>
    <row r="74" ht="12.75">
      <c r="D74" s="1"/>
    </row>
  </sheetData>
  <mergeCells count="13">
    <mergeCell ref="A1:C1"/>
    <mergeCell ref="A2:C2"/>
    <mergeCell ref="A3:C3"/>
    <mergeCell ref="A13:A19"/>
    <mergeCell ref="A5:A12"/>
    <mergeCell ref="A71:B71"/>
    <mergeCell ref="A40:A43"/>
    <mergeCell ref="A20:A22"/>
    <mergeCell ref="A63:A70"/>
    <mergeCell ref="A44:A50"/>
    <mergeCell ref="A51:A58"/>
    <mergeCell ref="A59:A62"/>
    <mergeCell ref="A23:A2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selection activeCell="E11" sqref="E11"/>
    </sheetView>
  </sheetViews>
  <sheetFormatPr defaultColWidth="9.00390625" defaultRowHeight="12.75"/>
  <cols>
    <col min="1" max="1" width="10.25390625" style="0" customWidth="1"/>
    <col min="2" max="2" width="58.875" style="0" customWidth="1"/>
    <col min="3" max="3" width="16.625" style="0" customWidth="1"/>
    <col min="4" max="4" width="10.125" style="0" bestFit="1" customWidth="1"/>
  </cols>
  <sheetData>
    <row r="1" spans="1:3" ht="18" customHeight="1">
      <c r="A1" s="234" t="s">
        <v>60</v>
      </c>
      <c r="B1" s="234"/>
      <c r="C1" s="234"/>
    </row>
    <row r="2" spans="1:3" ht="16.5" customHeight="1">
      <c r="A2" s="234" t="s">
        <v>270</v>
      </c>
      <c r="B2" s="236"/>
      <c r="C2" s="236"/>
    </row>
    <row r="3" spans="1:3" ht="21.75" customHeight="1">
      <c r="A3" s="237" t="s">
        <v>127</v>
      </c>
      <c r="B3" s="237"/>
      <c r="C3" s="237"/>
    </row>
    <row r="4" spans="1:3" ht="22.5" customHeight="1">
      <c r="A4" s="17" t="s">
        <v>53</v>
      </c>
      <c r="B4" s="13" t="s">
        <v>0</v>
      </c>
      <c r="C4" s="17" t="s">
        <v>11</v>
      </c>
    </row>
    <row r="5" spans="1:3" ht="16.5" customHeight="1">
      <c r="A5" s="86" t="s">
        <v>54</v>
      </c>
      <c r="B5" s="87" t="s">
        <v>165</v>
      </c>
      <c r="C5" s="88">
        <f>C6</f>
        <v>3430</v>
      </c>
    </row>
    <row r="6" spans="1:3" ht="16.5" customHeight="1">
      <c r="A6" s="55" t="s">
        <v>55</v>
      </c>
      <c r="B6" s="56" t="s">
        <v>19</v>
      </c>
      <c r="C6" s="57">
        <f>C7</f>
        <v>3430</v>
      </c>
    </row>
    <row r="7" spans="1:3" ht="16.5" customHeight="1">
      <c r="A7" s="89"/>
      <c r="B7" s="90" t="s">
        <v>16</v>
      </c>
      <c r="C7" s="91">
        <v>3430</v>
      </c>
    </row>
    <row r="8" spans="1:3" ht="16.5" customHeight="1">
      <c r="A8" s="92">
        <v>600</v>
      </c>
      <c r="B8" s="93" t="s">
        <v>21</v>
      </c>
      <c r="C8" s="94">
        <f>C9+C11</f>
        <v>353500</v>
      </c>
    </row>
    <row r="9" spans="1:3" ht="16.5" customHeight="1">
      <c r="A9" s="85">
        <v>60016</v>
      </c>
      <c r="B9" s="56" t="s">
        <v>22</v>
      </c>
      <c r="C9" s="57">
        <f>C10</f>
        <v>338500</v>
      </c>
    </row>
    <row r="10" spans="1:3" ht="16.5" customHeight="1">
      <c r="A10" s="95"/>
      <c r="B10" s="90" t="s">
        <v>16</v>
      </c>
      <c r="C10" s="91">
        <v>338500</v>
      </c>
    </row>
    <row r="11" spans="1:3" ht="16.5" customHeight="1">
      <c r="A11" s="85">
        <v>60095</v>
      </c>
      <c r="B11" s="56" t="s">
        <v>20</v>
      </c>
      <c r="C11" s="57">
        <f>C12</f>
        <v>15000</v>
      </c>
    </row>
    <row r="12" spans="1:3" ht="16.5" customHeight="1">
      <c r="A12" s="96"/>
      <c r="B12" s="97" t="s">
        <v>16</v>
      </c>
      <c r="C12" s="98">
        <v>15000</v>
      </c>
    </row>
    <row r="13" spans="1:3" ht="16.5" customHeight="1">
      <c r="A13" s="99">
        <v>700</v>
      </c>
      <c r="B13" s="108" t="s">
        <v>1</v>
      </c>
      <c r="C13" s="101">
        <f>C15+C17</f>
        <v>2817650</v>
      </c>
    </row>
    <row r="14" spans="1:3" s="49" customFormat="1" ht="16.5" customHeight="1">
      <c r="A14" s="55" t="s">
        <v>155</v>
      </c>
      <c r="B14" s="84" t="s">
        <v>156</v>
      </c>
      <c r="C14" s="58">
        <f>C15</f>
        <v>1458650</v>
      </c>
    </row>
    <row r="15" spans="1:3" ht="16.5" customHeight="1">
      <c r="A15" s="89"/>
      <c r="B15" s="109" t="s">
        <v>14</v>
      </c>
      <c r="C15" s="103">
        <v>1458650</v>
      </c>
    </row>
    <row r="16" spans="1:3" ht="16.5" customHeight="1">
      <c r="A16" s="89"/>
      <c r="B16" s="109" t="s">
        <v>15</v>
      </c>
      <c r="C16" s="103">
        <v>514403</v>
      </c>
    </row>
    <row r="17" spans="1:3" ht="20.25" customHeight="1">
      <c r="A17" s="55">
        <v>70005</v>
      </c>
      <c r="B17" s="84" t="s">
        <v>23</v>
      </c>
      <c r="C17" s="58">
        <f>C18+C19</f>
        <v>1359000</v>
      </c>
    </row>
    <row r="18" spans="1:3" ht="16.5" customHeight="1">
      <c r="A18" s="89"/>
      <c r="B18" s="109" t="s">
        <v>16</v>
      </c>
      <c r="C18" s="103">
        <v>259000</v>
      </c>
    </row>
    <row r="19" spans="1:3" ht="16.5" customHeight="1">
      <c r="A19" s="89"/>
      <c r="B19" s="109" t="s">
        <v>56</v>
      </c>
      <c r="C19" s="79">
        <v>1100000</v>
      </c>
    </row>
    <row r="20" spans="1:3" s="66" customFormat="1" ht="16.5" customHeight="1">
      <c r="A20" s="126"/>
      <c r="B20" s="127" t="s">
        <v>179</v>
      </c>
      <c r="C20" s="128">
        <v>1100000</v>
      </c>
    </row>
    <row r="21" spans="1:3" ht="21" customHeight="1">
      <c r="A21" s="99">
        <v>710</v>
      </c>
      <c r="B21" s="93" t="s">
        <v>24</v>
      </c>
      <c r="C21" s="94">
        <f>C22+C24</f>
        <v>114000</v>
      </c>
    </row>
    <row r="22" spans="1:3" ht="16.5" customHeight="1">
      <c r="A22" s="55">
        <v>71004</v>
      </c>
      <c r="B22" s="56" t="s">
        <v>25</v>
      </c>
      <c r="C22" s="57">
        <f>C23</f>
        <v>40000</v>
      </c>
    </row>
    <row r="23" spans="1:3" ht="16.5" customHeight="1">
      <c r="A23" s="89"/>
      <c r="B23" s="90" t="s">
        <v>16</v>
      </c>
      <c r="C23" s="91">
        <v>40000</v>
      </c>
    </row>
    <row r="24" spans="1:3" ht="16.5" customHeight="1">
      <c r="A24" s="55">
        <v>71035</v>
      </c>
      <c r="B24" s="56" t="s">
        <v>26</v>
      </c>
      <c r="C24" s="57">
        <f>C25</f>
        <v>74000</v>
      </c>
    </row>
    <row r="25" spans="1:3" ht="16.5" customHeight="1">
      <c r="A25" s="89"/>
      <c r="B25" s="90" t="s">
        <v>16</v>
      </c>
      <c r="C25" s="91">
        <v>74000</v>
      </c>
    </row>
    <row r="26" spans="1:3" ht="18" customHeight="1">
      <c r="A26" s="99">
        <v>750</v>
      </c>
      <c r="B26" s="93" t="s">
        <v>2</v>
      </c>
      <c r="C26" s="94">
        <f>C27+C30+C32+C36+C39</f>
        <v>3907979</v>
      </c>
    </row>
    <row r="27" spans="1:3" ht="21" customHeight="1">
      <c r="A27" s="55">
        <v>75011</v>
      </c>
      <c r="B27" s="56" t="s">
        <v>114</v>
      </c>
      <c r="C27" s="57">
        <f>C28</f>
        <v>270959</v>
      </c>
    </row>
    <row r="28" spans="1:3" ht="16.5" customHeight="1">
      <c r="A28" s="89"/>
      <c r="B28" s="90" t="s">
        <v>14</v>
      </c>
      <c r="C28" s="91">
        <v>270959</v>
      </c>
    </row>
    <row r="29" spans="1:3" ht="17.25" customHeight="1">
      <c r="A29" s="89"/>
      <c r="B29" s="90" t="s">
        <v>15</v>
      </c>
      <c r="C29" s="91">
        <v>227967</v>
      </c>
    </row>
    <row r="30" spans="1:3" ht="21" customHeight="1">
      <c r="A30" s="55">
        <v>75022</v>
      </c>
      <c r="B30" s="56" t="s">
        <v>27</v>
      </c>
      <c r="C30" s="57">
        <f>C31</f>
        <v>186196</v>
      </c>
    </row>
    <row r="31" spans="1:3" ht="16.5" customHeight="1">
      <c r="A31" s="89"/>
      <c r="B31" s="90" t="s">
        <v>16</v>
      </c>
      <c r="C31" s="91">
        <v>186196</v>
      </c>
    </row>
    <row r="32" spans="1:3" ht="19.5" customHeight="1">
      <c r="A32" s="55">
        <v>75023</v>
      </c>
      <c r="B32" s="56" t="s">
        <v>28</v>
      </c>
      <c r="C32" s="57">
        <f>C33+C35</f>
        <v>3389824</v>
      </c>
    </row>
    <row r="33" spans="1:3" ht="16.5" customHeight="1">
      <c r="A33" s="89"/>
      <c r="B33" s="90" t="s">
        <v>14</v>
      </c>
      <c r="C33" s="91">
        <v>3289824</v>
      </c>
    </row>
    <row r="34" spans="1:3" ht="16.5" customHeight="1">
      <c r="A34" s="89"/>
      <c r="B34" s="90" t="s">
        <v>15</v>
      </c>
      <c r="C34" s="91">
        <v>2709529</v>
      </c>
    </row>
    <row r="35" spans="1:3" ht="16.5" customHeight="1">
      <c r="A35" s="89"/>
      <c r="B35" s="90" t="s">
        <v>56</v>
      </c>
      <c r="C35" s="91">
        <v>100000</v>
      </c>
    </row>
    <row r="36" spans="1:3" s="49" customFormat="1" ht="16.5" customHeight="1">
      <c r="A36" s="55" t="s">
        <v>140</v>
      </c>
      <c r="B36" s="56" t="s">
        <v>141</v>
      </c>
      <c r="C36" s="57">
        <f>C37</f>
        <v>55000</v>
      </c>
    </row>
    <row r="37" spans="1:3" s="51" customFormat="1" ht="16.5" customHeight="1">
      <c r="A37" s="89"/>
      <c r="B37" s="90" t="s">
        <v>14</v>
      </c>
      <c r="C37" s="91">
        <v>55000</v>
      </c>
    </row>
    <row r="38" spans="1:3" s="51" customFormat="1" ht="16.5" customHeight="1">
      <c r="A38" s="89"/>
      <c r="B38" s="90" t="s">
        <v>15</v>
      </c>
      <c r="C38" s="91">
        <v>5000</v>
      </c>
    </row>
    <row r="39" spans="1:3" ht="16.5" customHeight="1">
      <c r="A39" s="55">
        <v>75095</v>
      </c>
      <c r="B39" s="56" t="s">
        <v>20</v>
      </c>
      <c r="C39" s="57">
        <f>C40</f>
        <v>6000</v>
      </c>
    </row>
    <row r="40" spans="1:3" ht="16.5" customHeight="1">
      <c r="A40" s="100"/>
      <c r="B40" s="97" t="s">
        <v>16</v>
      </c>
      <c r="C40" s="98">
        <v>6000</v>
      </c>
    </row>
    <row r="41" spans="1:3" ht="30.75" customHeight="1">
      <c r="A41" s="99">
        <v>751</v>
      </c>
      <c r="B41" s="93" t="s">
        <v>3</v>
      </c>
      <c r="C41" s="101">
        <f>C42</f>
        <v>2980</v>
      </c>
    </row>
    <row r="42" spans="1:3" ht="26.25" customHeight="1">
      <c r="A42" s="55">
        <v>75101</v>
      </c>
      <c r="B42" s="56" t="s">
        <v>4</v>
      </c>
      <c r="C42" s="58">
        <f>C43</f>
        <v>2980</v>
      </c>
    </row>
    <row r="43" spans="1:3" ht="16.5" customHeight="1">
      <c r="A43" s="100"/>
      <c r="B43" s="97" t="s">
        <v>16</v>
      </c>
      <c r="C43" s="102">
        <v>2980</v>
      </c>
    </row>
    <row r="44" spans="1:3" ht="30.75" customHeight="1">
      <c r="A44" s="99">
        <v>754</v>
      </c>
      <c r="B44" s="93" t="s">
        <v>5</v>
      </c>
      <c r="C44" s="101">
        <f>C45+C47+C49</f>
        <v>23790</v>
      </c>
    </row>
    <row r="45" spans="1:3" s="49" customFormat="1" ht="18.75" customHeight="1">
      <c r="A45" s="55" t="s">
        <v>142</v>
      </c>
      <c r="B45" s="56" t="s">
        <v>166</v>
      </c>
      <c r="C45" s="58">
        <f>C46</f>
        <v>5000</v>
      </c>
    </row>
    <row r="46" spans="1:3" ht="15" customHeight="1">
      <c r="A46" s="89"/>
      <c r="B46" s="90" t="s">
        <v>16</v>
      </c>
      <c r="C46" s="103">
        <v>5000</v>
      </c>
    </row>
    <row r="47" spans="1:3" ht="16.5" customHeight="1">
      <c r="A47" s="55">
        <v>75412</v>
      </c>
      <c r="B47" s="56" t="s">
        <v>29</v>
      </c>
      <c r="C47" s="58">
        <f>C48</f>
        <v>11790</v>
      </c>
    </row>
    <row r="48" spans="1:3" ht="16.5" customHeight="1">
      <c r="A48" s="89"/>
      <c r="B48" s="90" t="s">
        <v>16</v>
      </c>
      <c r="C48" s="103">
        <v>11790</v>
      </c>
    </row>
    <row r="49" spans="1:3" ht="16.5" customHeight="1">
      <c r="A49" s="55">
        <v>75414</v>
      </c>
      <c r="B49" s="56" t="s">
        <v>6</v>
      </c>
      <c r="C49" s="58">
        <f>C50</f>
        <v>7000</v>
      </c>
    </row>
    <row r="50" spans="1:3" ht="16.5" customHeight="1">
      <c r="A50" s="89"/>
      <c r="B50" s="90" t="s">
        <v>16</v>
      </c>
      <c r="C50" s="103">
        <v>7000</v>
      </c>
    </row>
    <row r="51" spans="1:3" ht="41.25" customHeight="1">
      <c r="A51" s="99">
        <v>756</v>
      </c>
      <c r="B51" s="104" t="s">
        <v>167</v>
      </c>
      <c r="C51" s="101">
        <f>C52</f>
        <v>65551</v>
      </c>
    </row>
    <row r="52" spans="1:3" ht="34.5" customHeight="1">
      <c r="A52" s="55" t="s">
        <v>90</v>
      </c>
      <c r="B52" s="105" t="s">
        <v>30</v>
      </c>
      <c r="C52" s="58">
        <f>C53</f>
        <v>65551</v>
      </c>
    </row>
    <row r="53" spans="1:3" ht="16.5" customHeight="1">
      <c r="A53" s="89"/>
      <c r="B53" s="106" t="s">
        <v>14</v>
      </c>
      <c r="C53" s="103">
        <v>65551</v>
      </c>
    </row>
    <row r="54" spans="1:3" ht="16.5" customHeight="1">
      <c r="A54" s="100"/>
      <c r="B54" s="107" t="s">
        <v>15</v>
      </c>
      <c r="C54" s="102">
        <v>50560</v>
      </c>
    </row>
    <row r="55" spans="1:3" ht="24" customHeight="1">
      <c r="A55" s="99">
        <v>757</v>
      </c>
      <c r="B55" s="93" t="s">
        <v>31</v>
      </c>
      <c r="C55" s="101">
        <f>C56</f>
        <v>850000</v>
      </c>
    </row>
    <row r="56" spans="1:3" ht="30.75" customHeight="1">
      <c r="A56" s="55">
        <v>75702</v>
      </c>
      <c r="B56" s="56" t="s">
        <v>58</v>
      </c>
      <c r="C56" s="58">
        <f>C57</f>
        <v>850000</v>
      </c>
    </row>
    <row r="57" spans="1:3" ht="16.5" customHeight="1">
      <c r="A57" s="89"/>
      <c r="B57" s="90" t="s">
        <v>14</v>
      </c>
      <c r="C57" s="103">
        <v>850000</v>
      </c>
    </row>
    <row r="58" spans="1:3" ht="16.5" customHeight="1">
      <c r="A58" s="100"/>
      <c r="B58" s="90" t="s">
        <v>59</v>
      </c>
      <c r="C58" s="102">
        <v>850000</v>
      </c>
    </row>
    <row r="59" spans="1:3" ht="18" customHeight="1">
      <c r="A59" s="99">
        <v>758</v>
      </c>
      <c r="B59" s="108" t="s">
        <v>32</v>
      </c>
      <c r="C59" s="101">
        <f>C60</f>
        <v>54000</v>
      </c>
    </row>
    <row r="60" spans="1:3" ht="18.75" customHeight="1">
      <c r="A60" s="55">
        <v>75818</v>
      </c>
      <c r="B60" s="84" t="s">
        <v>33</v>
      </c>
      <c r="C60" s="58">
        <f>C61</f>
        <v>54000</v>
      </c>
    </row>
    <row r="61" spans="1:3" ht="23.25" customHeight="1">
      <c r="A61" s="89"/>
      <c r="B61" s="109" t="s">
        <v>34</v>
      </c>
      <c r="C61" s="103">
        <f>C62+C63</f>
        <v>54000</v>
      </c>
    </row>
    <row r="62" spans="1:3" ht="25.5" customHeight="1">
      <c r="A62" s="89"/>
      <c r="B62" s="109" t="s">
        <v>180</v>
      </c>
      <c r="C62" s="103">
        <v>50000</v>
      </c>
    </row>
    <row r="63" spans="1:3" ht="27.75" customHeight="1">
      <c r="A63" s="100"/>
      <c r="B63" s="109" t="s">
        <v>181</v>
      </c>
      <c r="C63" s="102">
        <v>4000</v>
      </c>
    </row>
    <row r="64" spans="1:3" ht="19.5" customHeight="1">
      <c r="A64" s="99">
        <v>801</v>
      </c>
      <c r="B64" s="108" t="s">
        <v>7</v>
      </c>
      <c r="C64" s="101">
        <f>C65+C68+C72+C75+C78+C80+C83</f>
        <v>14020118</v>
      </c>
    </row>
    <row r="65" spans="1:3" ht="18" customHeight="1">
      <c r="A65" s="55">
        <v>80101</v>
      </c>
      <c r="B65" s="84" t="s">
        <v>35</v>
      </c>
      <c r="C65" s="58">
        <f>C66</f>
        <v>5624931</v>
      </c>
    </row>
    <row r="66" spans="1:5" ht="16.5" customHeight="1">
      <c r="A66" s="89"/>
      <c r="B66" s="109" t="s">
        <v>14</v>
      </c>
      <c r="C66" s="103">
        <v>5624931</v>
      </c>
      <c r="E66" s="1"/>
    </row>
    <row r="67" spans="1:3" ht="16.5" customHeight="1">
      <c r="A67" s="89"/>
      <c r="B67" s="109" t="s">
        <v>15</v>
      </c>
      <c r="C67" s="103">
        <v>4808528</v>
      </c>
    </row>
    <row r="68" spans="1:3" ht="20.25" customHeight="1">
      <c r="A68" s="55" t="s">
        <v>70</v>
      </c>
      <c r="B68" s="84" t="s">
        <v>36</v>
      </c>
      <c r="C68" s="58">
        <f>C69</f>
        <v>3690712</v>
      </c>
    </row>
    <row r="69" spans="1:3" ht="14.25" customHeight="1">
      <c r="A69" s="89"/>
      <c r="B69" s="109" t="s">
        <v>14</v>
      </c>
      <c r="C69" s="103">
        <v>3690712</v>
      </c>
    </row>
    <row r="70" spans="1:3" ht="16.5" customHeight="1">
      <c r="A70" s="89"/>
      <c r="B70" s="109" t="s">
        <v>15</v>
      </c>
      <c r="C70" s="103">
        <v>3065443</v>
      </c>
    </row>
    <row r="71" spans="1:3" ht="16.5" customHeight="1">
      <c r="A71" s="89"/>
      <c r="B71" s="109" t="s">
        <v>57</v>
      </c>
      <c r="C71" s="103">
        <v>169343</v>
      </c>
    </row>
    <row r="72" spans="1:3" ht="18.75" customHeight="1">
      <c r="A72" s="55">
        <v>80110</v>
      </c>
      <c r="B72" s="84" t="s">
        <v>37</v>
      </c>
      <c r="C72" s="58">
        <f>C73</f>
        <v>3660988</v>
      </c>
    </row>
    <row r="73" spans="1:3" ht="16.5" customHeight="1">
      <c r="A73" s="89"/>
      <c r="B73" s="109" t="s">
        <v>14</v>
      </c>
      <c r="C73" s="103">
        <v>3660988</v>
      </c>
    </row>
    <row r="74" spans="1:3" ht="24" customHeight="1">
      <c r="A74" s="100"/>
      <c r="B74" s="110" t="s">
        <v>15</v>
      </c>
      <c r="C74" s="115">
        <v>3242310</v>
      </c>
    </row>
    <row r="75" spans="1:3" ht="17.25" customHeight="1">
      <c r="A75" s="116">
        <v>80113</v>
      </c>
      <c r="B75" s="117" t="s">
        <v>38</v>
      </c>
      <c r="C75" s="118">
        <f>C76</f>
        <v>57000</v>
      </c>
    </row>
    <row r="76" spans="1:3" ht="16.5" customHeight="1">
      <c r="A76" s="89"/>
      <c r="B76" s="109" t="s">
        <v>14</v>
      </c>
      <c r="C76" s="103">
        <v>57000</v>
      </c>
    </row>
    <row r="77" spans="1:3" ht="16.5" customHeight="1">
      <c r="A77" s="89"/>
      <c r="B77" s="109" t="s">
        <v>57</v>
      </c>
      <c r="C77" s="103">
        <v>12000</v>
      </c>
    </row>
    <row r="78" spans="1:3" ht="16.5" customHeight="1">
      <c r="A78" s="55">
        <v>80146</v>
      </c>
      <c r="B78" s="84" t="s">
        <v>168</v>
      </c>
      <c r="C78" s="58">
        <f>C79</f>
        <v>71375</v>
      </c>
    </row>
    <row r="79" spans="1:3" ht="16.5" customHeight="1">
      <c r="A79" s="89"/>
      <c r="B79" s="109" t="s">
        <v>16</v>
      </c>
      <c r="C79" s="103">
        <v>71375</v>
      </c>
    </row>
    <row r="80" spans="1:3" s="49" customFormat="1" ht="16.5" customHeight="1">
      <c r="A80" s="55" t="s">
        <v>157</v>
      </c>
      <c r="B80" s="84" t="s">
        <v>158</v>
      </c>
      <c r="C80" s="58">
        <f>C81</f>
        <v>912112</v>
      </c>
    </row>
    <row r="81" spans="1:3" ht="16.5" customHeight="1">
      <c r="A81" s="89"/>
      <c r="B81" s="109" t="s">
        <v>14</v>
      </c>
      <c r="C81" s="103">
        <v>912112</v>
      </c>
    </row>
    <row r="82" spans="1:3" ht="16.5" customHeight="1">
      <c r="A82" s="89"/>
      <c r="B82" s="109" t="s">
        <v>15</v>
      </c>
      <c r="C82" s="103">
        <v>229998</v>
      </c>
    </row>
    <row r="83" spans="1:3" s="49" customFormat="1" ht="17.25" customHeight="1">
      <c r="A83" s="59">
        <v>80195</v>
      </c>
      <c r="B83" s="83" t="s">
        <v>20</v>
      </c>
      <c r="C83" s="58">
        <f>C84</f>
        <v>3000</v>
      </c>
    </row>
    <row r="84" spans="1:3" ht="15.75" customHeight="1">
      <c r="A84" s="100"/>
      <c r="B84" s="110" t="s">
        <v>16</v>
      </c>
      <c r="C84" s="102">
        <v>3000</v>
      </c>
    </row>
    <row r="85" spans="1:3" ht="15" customHeight="1">
      <c r="A85" s="99">
        <v>851</v>
      </c>
      <c r="B85" s="93" t="s">
        <v>39</v>
      </c>
      <c r="C85" s="94">
        <f>C86+C89</f>
        <v>180713</v>
      </c>
    </row>
    <row r="86" spans="1:3" ht="16.5" customHeight="1">
      <c r="A86" s="55">
        <v>85153</v>
      </c>
      <c r="B86" s="56" t="s">
        <v>40</v>
      </c>
      <c r="C86" s="57">
        <f>C87</f>
        <v>4000</v>
      </c>
    </row>
    <row r="87" spans="1:3" ht="16.5" customHeight="1">
      <c r="A87" s="89"/>
      <c r="B87" s="90" t="s">
        <v>14</v>
      </c>
      <c r="C87" s="91">
        <v>4000</v>
      </c>
    </row>
    <row r="88" spans="1:3" ht="16.5" customHeight="1">
      <c r="A88" s="89"/>
      <c r="B88" s="90" t="s">
        <v>57</v>
      </c>
      <c r="C88" s="91">
        <v>4000</v>
      </c>
    </row>
    <row r="89" spans="1:3" ht="16.5" customHeight="1">
      <c r="A89" s="55">
        <v>85154</v>
      </c>
      <c r="B89" s="56" t="s">
        <v>41</v>
      </c>
      <c r="C89" s="57">
        <f>C90</f>
        <v>176713</v>
      </c>
    </row>
    <row r="90" spans="1:3" ht="16.5" customHeight="1">
      <c r="A90" s="89"/>
      <c r="B90" s="90" t="s">
        <v>14</v>
      </c>
      <c r="C90" s="91">
        <v>176713</v>
      </c>
    </row>
    <row r="91" spans="1:3" ht="16.5" customHeight="1">
      <c r="A91" s="89"/>
      <c r="B91" s="90" t="s">
        <v>15</v>
      </c>
      <c r="C91" s="91">
        <v>100096</v>
      </c>
    </row>
    <row r="92" spans="1:3" ht="16.5" customHeight="1">
      <c r="A92" s="89"/>
      <c r="B92" s="90" t="s">
        <v>57</v>
      </c>
      <c r="C92" s="91">
        <v>39000</v>
      </c>
    </row>
    <row r="93" spans="1:3" ht="16.5" customHeight="1">
      <c r="A93" s="99">
        <v>852</v>
      </c>
      <c r="B93" s="93" t="s">
        <v>8</v>
      </c>
      <c r="C93" s="94">
        <f>C94+C96+C99+C101+C103+C105+C108+C111</f>
        <v>6804505</v>
      </c>
    </row>
    <row r="94" spans="1:3" s="49" customFormat="1" ht="17.25" customHeight="1">
      <c r="A94" s="55" t="s">
        <v>189</v>
      </c>
      <c r="B94" s="56" t="s">
        <v>190</v>
      </c>
      <c r="C94" s="57">
        <f>C95</f>
        <v>208500</v>
      </c>
    </row>
    <row r="95" spans="1:3" ht="14.25" customHeight="1">
      <c r="A95" s="89"/>
      <c r="B95" s="90" t="s">
        <v>16</v>
      </c>
      <c r="C95" s="91">
        <v>208500</v>
      </c>
    </row>
    <row r="96" spans="1:3" ht="44.25" customHeight="1">
      <c r="A96" s="55" t="s">
        <v>115</v>
      </c>
      <c r="B96" s="56" t="s">
        <v>169</v>
      </c>
      <c r="C96" s="57">
        <f>C97</f>
        <v>3915593</v>
      </c>
    </row>
    <row r="97" spans="1:3" ht="16.5" customHeight="1">
      <c r="A97" s="89"/>
      <c r="B97" s="90" t="s">
        <v>16</v>
      </c>
      <c r="C97" s="91">
        <v>3915593</v>
      </c>
    </row>
    <row r="98" spans="1:3" ht="16.5" customHeight="1">
      <c r="A98" s="89"/>
      <c r="B98" s="90" t="s">
        <v>15</v>
      </c>
      <c r="C98" s="91">
        <v>177106</v>
      </c>
    </row>
    <row r="99" spans="1:3" ht="43.5" customHeight="1">
      <c r="A99" s="55">
        <v>85213</v>
      </c>
      <c r="B99" s="56" t="s">
        <v>170</v>
      </c>
      <c r="C99" s="57">
        <f>C100</f>
        <v>33000</v>
      </c>
    </row>
    <row r="100" spans="1:3" ht="16.5" customHeight="1">
      <c r="A100" s="89"/>
      <c r="B100" s="90" t="s">
        <v>16</v>
      </c>
      <c r="C100" s="91">
        <v>33000</v>
      </c>
    </row>
    <row r="101" spans="1:3" ht="28.5" customHeight="1">
      <c r="A101" s="55">
        <v>85214</v>
      </c>
      <c r="B101" s="56" t="s">
        <v>171</v>
      </c>
      <c r="C101" s="57">
        <f>C102</f>
        <v>819000</v>
      </c>
    </row>
    <row r="102" spans="1:3" ht="16.5" customHeight="1">
      <c r="A102" s="89"/>
      <c r="B102" s="90" t="s">
        <v>16</v>
      </c>
      <c r="C102" s="91">
        <v>819000</v>
      </c>
    </row>
    <row r="103" spans="1:3" ht="21.75" customHeight="1">
      <c r="A103" s="55">
        <v>85215</v>
      </c>
      <c r="B103" s="56" t="s">
        <v>42</v>
      </c>
      <c r="C103" s="57">
        <f>C104</f>
        <v>450000</v>
      </c>
    </row>
    <row r="104" spans="1:3" ht="16.5" customHeight="1">
      <c r="A104" s="89"/>
      <c r="B104" s="90" t="s">
        <v>16</v>
      </c>
      <c r="C104" s="91">
        <v>450000</v>
      </c>
    </row>
    <row r="105" spans="1:3" ht="21" customHeight="1">
      <c r="A105" s="55">
        <v>85219</v>
      </c>
      <c r="B105" s="56" t="s">
        <v>17</v>
      </c>
      <c r="C105" s="57">
        <f>C106</f>
        <v>500592</v>
      </c>
    </row>
    <row r="106" spans="1:3" ht="16.5" customHeight="1">
      <c r="A106" s="89"/>
      <c r="B106" s="90" t="s">
        <v>14</v>
      </c>
      <c r="C106" s="91">
        <v>500592</v>
      </c>
    </row>
    <row r="107" spans="1:3" ht="14.25" customHeight="1">
      <c r="A107" s="89"/>
      <c r="B107" s="90" t="s">
        <v>15</v>
      </c>
      <c r="C107" s="91">
        <v>457692</v>
      </c>
    </row>
    <row r="108" spans="1:3" s="6" customFormat="1" ht="16.5" customHeight="1">
      <c r="A108" s="55" t="s">
        <v>120</v>
      </c>
      <c r="B108" s="56" t="s">
        <v>121</v>
      </c>
      <c r="C108" s="57">
        <f>C109</f>
        <v>554820</v>
      </c>
    </row>
    <row r="109" spans="1:3" ht="16.5" customHeight="1">
      <c r="A109" s="89"/>
      <c r="B109" s="90" t="s">
        <v>14</v>
      </c>
      <c r="C109" s="91">
        <v>554820</v>
      </c>
    </row>
    <row r="110" spans="1:3" ht="16.5" customHeight="1">
      <c r="A110" s="89"/>
      <c r="B110" s="90" t="s">
        <v>15</v>
      </c>
      <c r="C110" s="91">
        <v>517991</v>
      </c>
    </row>
    <row r="111" spans="1:3" ht="18" customHeight="1">
      <c r="A111" s="55">
        <v>85295</v>
      </c>
      <c r="B111" s="56" t="s">
        <v>20</v>
      </c>
      <c r="C111" s="57">
        <f>C112</f>
        <v>323000</v>
      </c>
    </row>
    <row r="112" spans="1:3" ht="14.25" customHeight="1">
      <c r="A112" s="89"/>
      <c r="B112" s="90" t="s">
        <v>14</v>
      </c>
      <c r="C112" s="91">
        <v>323000</v>
      </c>
    </row>
    <row r="113" spans="1:3" ht="13.5" customHeight="1">
      <c r="A113" s="100"/>
      <c r="B113" s="97" t="s">
        <v>57</v>
      </c>
      <c r="C113" s="98">
        <v>60000</v>
      </c>
    </row>
    <row r="114" spans="1:3" ht="19.5" customHeight="1">
      <c r="A114" s="99" t="s">
        <v>116</v>
      </c>
      <c r="B114" s="108" t="s">
        <v>43</v>
      </c>
      <c r="C114" s="101">
        <f>C115+C118</f>
        <v>400777</v>
      </c>
    </row>
    <row r="115" spans="1:3" ht="18.75" customHeight="1">
      <c r="A115" s="55">
        <v>85401</v>
      </c>
      <c r="B115" s="84" t="s">
        <v>44</v>
      </c>
      <c r="C115" s="58">
        <f>C116</f>
        <v>390777</v>
      </c>
    </row>
    <row r="116" spans="1:3" ht="18.75" customHeight="1">
      <c r="A116" s="89"/>
      <c r="B116" s="109" t="s">
        <v>14</v>
      </c>
      <c r="C116" s="103">
        <v>390777</v>
      </c>
    </row>
    <row r="117" spans="1:3" ht="18.75" customHeight="1">
      <c r="A117" s="89"/>
      <c r="B117" s="109" t="s">
        <v>15</v>
      </c>
      <c r="C117" s="103">
        <v>365754</v>
      </c>
    </row>
    <row r="118" spans="1:3" s="6" customFormat="1" ht="18.75" customHeight="1">
      <c r="A118" s="55" t="s">
        <v>123</v>
      </c>
      <c r="B118" s="84" t="s">
        <v>124</v>
      </c>
      <c r="C118" s="58">
        <f>C119</f>
        <v>10000</v>
      </c>
    </row>
    <row r="119" spans="1:3" ht="18.75" customHeight="1">
      <c r="A119" s="100"/>
      <c r="B119" s="110" t="s">
        <v>16</v>
      </c>
      <c r="C119" s="102">
        <v>10000</v>
      </c>
    </row>
    <row r="120" spans="1:3" ht="18" customHeight="1">
      <c r="A120" s="95">
        <v>900</v>
      </c>
      <c r="B120" s="90" t="s">
        <v>9</v>
      </c>
      <c r="C120" s="91">
        <f>C121+C127+C129+C131+C133+C135+C137</f>
        <v>1563200</v>
      </c>
    </row>
    <row r="121" spans="1:3" ht="18.75" customHeight="1">
      <c r="A121" s="85">
        <v>90001</v>
      </c>
      <c r="B121" s="56" t="s">
        <v>45</v>
      </c>
      <c r="C121" s="57">
        <f>C122+C123</f>
        <v>404000</v>
      </c>
    </row>
    <row r="122" spans="1:3" s="51" customFormat="1" ht="18.75" customHeight="1">
      <c r="A122" s="95"/>
      <c r="B122" s="90" t="s">
        <v>159</v>
      </c>
      <c r="C122" s="91">
        <v>4000</v>
      </c>
    </row>
    <row r="123" spans="1:3" s="51" customFormat="1" ht="18.75" customHeight="1">
      <c r="A123" s="95"/>
      <c r="B123" s="90" t="s">
        <v>56</v>
      </c>
      <c r="C123" s="91">
        <f>C124+C125+C126</f>
        <v>400000</v>
      </c>
    </row>
    <row r="124" spans="1:3" s="66" customFormat="1" ht="18.75" customHeight="1">
      <c r="A124" s="129"/>
      <c r="B124" s="130" t="s">
        <v>182</v>
      </c>
      <c r="C124" s="131">
        <v>100000</v>
      </c>
    </row>
    <row r="125" spans="1:3" s="66" customFormat="1" ht="18.75" customHeight="1">
      <c r="A125" s="129"/>
      <c r="B125" s="130" t="s">
        <v>183</v>
      </c>
      <c r="C125" s="131">
        <v>150000</v>
      </c>
    </row>
    <row r="126" spans="1:3" s="66" customFormat="1" ht="18.75" customHeight="1">
      <c r="A126" s="129"/>
      <c r="B126" s="130" t="s">
        <v>184</v>
      </c>
      <c r="C126" s="131">
        <v>150000</v>
      </c>
    </row>
    <row r="127" spans="1:3" ht="15.75" customHeight="1">
      <c r="A127" s="85">
        <v>90003</v>
      </c>
      <c r="B127" s="56" t="s">
        <v>46</v>
      </c>
      <c r="C127" s="57">
        <f>C128</f>
        <v>255000</v>
      </c>
    </row>
    <row r="128" spans="1:3" ht="18.75" customHeight="1">
      <c r="A128" s="95"/>
      <c r="B128" s="90" t="s">
        <v>16</v>
      </c>
      <c r="C128" s="91">
        <v>255000</v>
      </c>
    </row>
    <row r="129" spans="1:3" ht="18.75" customHeight="1">
      <c r="A129" s="85">
        <v>90004</v>
      </c>
      <c r="B129" s="56" t="s">
        <v>47</v>
      </c>
      <c r="C129" s="57">
        <f>C130</f>
        <v>32200</v>
      </c>
    </row>
    <row r="130" spans="1:3" ht="18.75" customHeight="1">
      <c r="A130" s="95"/>
      <c r="B130" s="90" t="s">
        <v>16</v>
      </c>
      <c r="C130" s="91">
        <v>32200</v>
      </c>
    </row>
    <row r="131" spans="1:3" s="49" customFormat="1" ht="18.75" customHeight="1">
      <c r="A131" s="85" t="s">
        <v>161</v>
      </c>
      <c r="B131" s="56" t="s">
        <v>162</v>
      </c>
      <c r="C131" s="57">
        <f>C132</f>
        <v>25000</v>
      </c>
    </row>
    <row r="132" spans="1:3" ht="18.75" customHeight="1">
      <c r="A132" s="95"/>
      <c r="B132" s="90" t="s">
        <v>16</v>
      </c>
      <c r="C132" s="91">
        <v>25000</v>
      </c>
    </row>
    <row r="133" spans="1:3" ht="15" customHeight="1">
      <c r="A133" s="85">
        <v>90015</v>
      </c>
      <c r="B133" s="56" t="s">
        <v>172</v>
      </c>
      <c r="C133" s="57">
        <f>C134</f>
        <v>740000</v>
      </c>
    </row>
    <row r="134" spans="1:3" ht="18.75" customHeight="1">
      <c r="A134" s="95"/>
      <c r="B134" s="90" t="s">
        <v>16</v>
      </c>
      <c r="C134" s="91">
        <v>740000</v>
      </c>
    </row>
    <row r="135" spans="1:3" ht="27.75" customHeight="1">
      <c r="A135" s="85" t="s">
        <v>267</v>
      </c>
      <c r="B135" s="56" t="s">
        <v>268</v>
      </c>
      <c r="C135" s="57">
        <f>C136</f>
        <v>10000</v>
      </c>
    </row>
    <row r="136" spans="1:3" ht="18.75" customHeight="1">
      <c r="A136" s="95"/>
      <c r="B136" s="90" t="s">
        <v>16</v>
      </c>
      <c r="C136" s="91">
        <v>10000</v>
      </c>
    </row>
    <row r="137" spans="1:3" ht="18.75" customHeight="1">
      <c r="A137" s="85">
        <v>90095</v>
      </c>
      <c r="B137" s="56" t="s">
        <v>20</v>
      </c>
      <c r="C137" s="57">
        <f>C138</f>
        <v>97000</v>
      </c>
    </row>
    <row r="138" spans="1:3" ht="18.75" customHeight="1">
      <c r="A138" s="95"/>
      <c r="B138" s="90" t="s">
        <v>16</v>
      </c>
      <c r="C138" s="91">
        <v>97000</v>
      </c>
    </row>
    <row r="139" spans="1:3" ht="20.25" customHeight="1">
      <c r="A139" s="99" t="s">
        <v>122</v>
      </c>
      <c r="B139" s="93" t="s">
        <v>48</v>
      </c>
      <c r="C139" s="101">
        <f>C140+C143+C149+C152</f>
        <v>2114295</v>
      </c>
    </row>
    <row r="140" spans="1:3" ht="18" customHeight="1">
      <c r="A140" s="55">
        <v>92105</v>
      </c>
      <c r="B140" s="56" t="s">
        <v>117</v>
      </c>
      <c r="C140" s="58">
        <f>C141</f>
        <v>39295</v>
      </c>
    </row>
    <row r="141" spans="1:3" ht="16.5" customHeight="1">
      <c r="A141" s="89"/>
      <c r="B141" s="90" t="s">
        <v>14</v>
      </c>
      <c r="C141" s="103">
        <v>39295</v>
      </c>
    </row>
    <row r="142" spans="1:3" ht="16.5" customHeight="1">
      <c r="A142" s="89"/>
      <c r="B142" s="90" t="s">
        <v>57</v>
      </c>
      <c r="C142" s="103">
        <v>15000</v>
      </c>
    </row>
    <row r="143" spans="1:3" ht="20.25" customHeight="1">
      <c r="A143" s="55">
        <v>92109</v>
      </c>
      <c r="B143" s="56" t="s">
        <v>49</v>
      </c>
      <c r="C143" s="58">
        <f>C144+C146</f>
        <v>1375000</v>
      </c>
    </row>
    <row r="144" spans="1:3" ht="16.5" customHeight="1">
      <c r="A144" s="89"/>
      <c r="B144" s="90" t="s">
        <v>14</v>
      </c>
      <c r="C144" s="103">
        <v>1100000</v>
      </c>
    </row>
    <row r="145" spans="1:3" ht="16.5" customHeight="1">
      <c r="A145" s="89"/>
      <c r="B145" s="90" t="s">
        <v>57</v>
      </c>
      <c r="C145" s="103">
        <v>1100000</v>
      </c>
    </row>
    <row r="146" spans="1:3" ht="16.5" customHeight="1">
      <c r="A146" s="89"/>
      <c r="B146" s="90" t="s">
        <v>56</v>
      </c>
      <c r="C146" s="103">
        <f>C147+C148</f>
        <v>275000</v>
      </c>
    </row>
    <row r="147" spans="1:3" ht="39.75" customHeight="1">
      <c r="A147" s="89"/>
      <c r="B147" s="130" t="s">
        <v>185</v>
      </c>
      <c r="C147" s="128">
        <v>175000</v>
      </c>
    </row>
    <row r="148" spans="1:4" s="5" customFormat="1" ht="17.25" customHeight="1">
      <c r="A148" s="89"/>
      <c r="B148" s="227" t="s">
        <v>186</v>
      </c>
      <c r="C148" s="228">
        <v>100000</v>
      </c>
      <c r="D148" s="204"/>
    </row>
    <row r="149" spans="1:3" ht="18.75" customHeight="1">
      <c r="A149" s="55">
        <v>92116</v>
      </c>
      <c r="B149" s="56" t="s">
        <v>50</v>
      </c>
      <c r="C149" s="58">
        <f>C150</f>
        <v>680000</v>
      </c>
    </row>
    <row r="150" spans="1:3" ht="16.5" customHeight="1">
      <c r="A150" s="89"/>
      <c r="B150" s="90" t="s">
        <v>14</v>
      </c>
      <c r="C150" s="103">
        <v>680000</v>
      </c>
    </row>
    <row r="151" spans="1:3" ht="14.25" customHeight="1">
      <c r="A151" s="100"/>
      <c r="B151" s="97" t="s">
        <v>57</v>
      </c>
      <c r="C151" s="102">
        <v>680000</v>
      </c>
    </row>
    <row r="152" spans="1:3" s="49" customFormat="1" ht="21.75" customHeight="1">
      <c r="A152" s="116" t="s">
        <v>163</v>
      </c>
      <c r="B152" s="117" t="s">
        <v>164</v>
      </c>
      <c r="C152" s="118">
        <f>C153</f>
        <v>20000</v>
      </c>
    </row>
    <row r="153" spans="1:7" ht="21" customHeight="1">
      <c r="A153" s="100"/>
      <c r="B153" s="110" t="s">
        <v>16</v>
      </c>
      <c r="C153" s="102">
        <v>20000</v>
      </c>
      <c r="G153" s="132"/>
    </row>
    <row r="154" spans="1:3" ht="21.75" customHeight="1">
      <c r="A154" s="99">
        <v>926</v>
      </c>
      <c r="B154" s="93" t="s">
        <v>10</v>
      </c>
      <c r="C154" s="101">
        <f>C155+C158+C161</f>
        <v>3678399</v>
      </c>
    </row>
    <row r="155" spans="1:3" ht="18.75" customHeight="1">
      <c r="A155" s="55">
        <v>92604</v>
      </c>
      <c r="B155" s="56" t="s">
        <v>51</v>
      </c>
      <c r="C155" s="58">
        <f>C156</f>
        <v>2523899</v>
      </c>
    </row>
    <row r="156" spans="1:3" ht="16.5" customHeight="1">
      <c r="A156" s="89"/>
      <c r="B156" s="90" t="s">
        <v>14</v>
      </c>
      <c r="C156" s="103">
        <v>2523899</v>
      </c>
    </row>
    <row r="157" spans="1:4" ht="16.5" customHeight="1">
      <c r="A157" s="89"/>
      <c r="B157" s="90" t="s">
        <v>15</v>
      </c>
      <c r="C157" s="103">
        <v>1226596</v>
      </c>
      <c r="D157" s="123"/>
    </row>
    <row r="158" spans="1:4" ht="18" customHeight="1">
      <c r="A158" s="55">
        <v>92605</v>
      </c>
      <c r="B158" s="56" t="s">
        <v>52</v>
      </c>
      <c r="C158" s="58">
        <f>C159</f>
        <v>114500</v>
      </c>
      <c r="D158" s="6"/>
    </row>
    <row r="159" spans="1:3" ht="16.5" customHeight="1">
      <c r="A159" s="89"/>
      <c r="B159" s="90" t="s">
        <v>14</v>
      </c>
      <c r="C159" s="103">
        <v>114500</v>
      </c>
    </row>
    <row r="160" spans="1:3" ht="16.5" customHeight="1">
      <c r="A160" s="89"/>
      <c r="B160" s="90" t="s">
        <v>57</v>
      </c>
      <c r="C160" s="103">
        <v>25000</v>
      </c>
    </row>
    <row r="161" spans="1:3" ht="19.5" customHeight="1">
      <c r="A161" s="55">
        <v>92695</v>
      </c>
      <c r="B161" s="56" t="s">
        <v>20</v>
      </c>
      <c r="C161" s="58">
        <f>C162</f>
        <v>1040000</v>
      </c>
    </row>
    <row r="162" spans="1:3" ht="16.5" customHeight="1">
      <c r="A162" s="89"/>
      <c r="B162" s="90" t="s">
        <v>18</v>
      </c>
      <c r="C162" s="103">
        <f>C163+C164</f>
        <v>1040000</v>
      </c>
    </row>
    <row r="163" spans="1:3" s="66" customFormat="1" ht="16.5" customHeight="1">
      <c r="A163" s="126"/>
      <c r="B163" s="130" t="s">
        <v>187</v>
      </c>
      <c r="C163" s="128">
        <v>840000</v>
      </c>
    </row>
    <row r="164" spans="1:3" s="66" customFormat="1" ht="16.5" customHeight="1">
      <c r="A164" s="126"/>
      <c r="B164" s="130" t="s">
        <v>188</v>
      </c>
      <c r="C164" s="128">
        <v>200000</v>
      </c>
    </row>
    <row r="165" spans="1:4" s="46" customFormat="1" ht="22.5" customHeight="1">
      <c r="A165" s="238" t="s">
        <v>191</v>
      </c>
      <c r="B165" s="239"/>
      <c r="C165" s="111">
        <f>C5+C8+C13+C21+C26+C41+C44+C51+C55+C59+C64+C85+C93+C114+C120+C139+C154</f>
        <v>36954887</v>
      </c>
      <c r="D165" s="45"/>
    </row>
    <row r="166" spans="1:3" ht="12.75">
      <c r="A166" s="112"/>
      <c r="B166" s="78"/>
      <c r="C166" s="113"/>
    </row>
    <row r="167" spans="1:3" ht="12.75">
      <c r="A167" s="112"/>
      <c r="B167" s="78"/>
      <c r="C167" s="113"/>
    </row>
    <row r="168" spans="1:3" ht="12.75">
      <c r="A168" s="112"/>
      <c r="B168" s="78"/>
      <c r="C168" s="113"/>
    </row>
    <row r="169" spans="1:3" ht="12.75">
      <c r="A169" s="112"/>
      <c r="B169" s="78"/>
      <c r="C169" s="113"/>
    </row>
    <row r="170" spans="1:3" ht="12.75">
      <c r="A170" s="112"/>
      <c r="B170" s="78"/>
      <c r="C170" s="113"/>
    </row>
    <row r="171" spans="1:3" ht="12.75">
      <c r="A171" s="112"/>
      <c r="B171" s="78"/>
      <c r="C171" s="113"/>
    </row>
    <row r="172" spans="1:3" ht="12.75">
      <c r="A172" s="112"/>
      <c r="B172" s="78"/>
      <c r="C172" s="113"/>
    </row>
    <row r="173" spans="1:3" ht="12.75">
      <c r="A173" s="112"/>
      <c r="B173" s="78"/>
      <c r="C173" s="113"/>
    </row>
    <row r="174" spans="1:3" ht="12.75">
      <c r="A174" s="112"/>
      <c r="B174" s="78"/>
      <c r="C174" s="113"/>
    </row>
    <row r="175" spans="1:3" ht="12.75">
      <c r="A175" s="112"/>
      <c r="B175" s="78"/>
      <c r="C175" s="113"/>
    </row>
    <row r="176" spans="1:3" ht="12.75">
      <c r="A176" s="112"/>
      <c r="B176" s="78"/>
      <c r="C176" s="113"/>
    </row>
    <row r="177" spans="1:3" ht="12.75">
      <c r="A177" s="112"/>
      <c r="B177" s="78"/>
      <c r="C177" s="113"/>
    </row>
    <row r="178" spans="1:3" ht="12.75">
      <c r="A178" s="112"/>
      <c r="B178" s="78"/>
      <c r="C178" s="113"/>
    </row>
    <row r="179" spans="1:3" ht="12.75">
      <c r="A179" s="112"/>
      <c r="B179" s="78"/>
      <c r="C179" s="113"/>
    </row>
    <row r="180" spans="1:3" ht="12.75">
      <c r="A180" s="112"/>
      <c r="B180" s="78"/>
      <c r="C180" s="113"/>
    </row>
    <row r="181" spans="1:3" ht="12.75">
      <c r="A181" s="112"/>
      <c r="B181" s="78"/>
      <c r="C181" s="113"/>
    </row>
    <row r="182" spans="1:3" ht="12.75">
      <c r="A182" s="112"/>
      <c r="B182" s="78"/>
      <c r="C182" s="78"/>
    </row>
    <row r="183" spans="1:3" ht="12.75">
      <c r="A183" s="112"/>
      <c r="B183" s="78"/>
      <c r="C183" s="78"/>
    </row>
    <row r="184" spans="1:3" ht="12.75">
      <c r="A184" s="114"/>
      <c r="B184" s="78"/>
      <c r="C184" s="78"/>
    </row>
    <row r="185" spans="1:3" ht="12.75">
      <c r="A185" s="114"/>
      <c r="B185" s="78"/>
      <c r="C185" s="78"/>
    </row>
    <row r="186" spans="1:3" ht="12.75">
      <c r="A186" s="114"/>
      <c r="B186" s="78"/>
      <c r="C186" s="78"/>
    </row>
    <row r="187" spans="1:3" ht="12.75">
      <c r="A187" s="114"/>
      <c r="B187" s="78"/>
      <c r="C187" s="78"/>
    </row>
    <row r="188" spans="1:3" ht="12.75">
      <c r="A188" s="114"/>
      <c r="B188" s="78"/>
      <c r="C188" s="78"/>
    </row>
    <row r="189" spans="1:3" ht="12.75">
      <c r="A189" s="114"/>
      <c r="B189" s="78"/>
      <c r="C189" s="78"/>
    </row>
    <row r="190" spans="1:3" ht="12.75">
      <c r="A190" s="114"/>
      <c r="B190" s="78"/>
      <c r="C190" s="78"/>
    </row>
    <row r="191" spans="1:3" ht="12.75">
      <c r="A191" s="114"/>
      <c r="B191" s="78"/>
      <c r="C191" s="78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</sheetData>
  <mergeCells count="4">
    <mergeCell ref="A1:C1"/>
    <mergeCell ref="A2:C2"/>
    <mergeCell ref="A3:C3"/>
    <mergeCell ref="A165:B1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9" sqref="F9"/>
    </sheetView>
  </sheetViews>
  <sheetFormatPr defaultColWidth="9.00390625" defaultRowHeight="12.75"/>
  <cols>
    <col min="1" max="1" width="9.00390625" style="0" customWidth="1"/>
    <col min="2" max="2" width="61.625" style="0" customWidth="1"/>
    <col min="3" max="3" width="14.375" style="0" customWidth="1"/>
  </cols>
  <sheetData>
    <row r="1" spans="1:3" ht="15" customHeight="1">
      <c r="A1" s="240" t="s">
        <v>232</v>
      </c>
      <c r="B1" s="240"/>
      <c r="C1" s="240"/>
    </row>
    <row r="2" spans="1:3" ht="13.5" customHeight="1">
      <c r="A2" s="240" t="s">
        <v>269</v>
      </c>
      <c r="B2" s="240"/>
      <c r="C2" s="240"/>
    </row>
    <row r="3" spans="1:3" ht="33.75" customHeight="1">
      <c r="A3" s="241" t="s">
        <v>235</v>
      </c>
      <c r="B3" s="241"/>
      <c r="C3" s="241"/>
    </row>
    <row r="4" spans="1:3" s="49" customFormat="1" ht="27" customHeight="1">
      <c r="A4" s="242" t="s">
        <v>236</v>
      </c>
      <c r="B4" s="242"/>
      <c r="C4" s="242"/>
    </row>
    <row r="5" spans="1:3" s="164" customFormat="1" ht="30" customHeight="1">
      <c r="A5" s="28" t="s">
        <v>12</v>
      </c>
      <c r="B5" s="28" t="s">
        <v>0</v>
      </c>
      <c r="C5" s="28" t="s">
        <v>11</v>
      </c>
    </row>
    <row r="6" spans="1:3" s="164" customFormat="1" ht="27" customHeight="1">
      <c r="A6" s="243" t="s">
        <v>237</v>
      </c>
      <c r="B6" s="244"/>
      <c r="C6" s="245"/>
    </row>
    <row r="7" spans="1:3" ht="23.25" customHeight="1">
      <c r="A7" s="246">
        <v>750</v>
      </c>
      <c r="B7" s="81" t="s">
        <v>2</v>
      </c>
      <c r="C7" s="119">
        <f>C8</f>
        <v>121746</v>
      </c>
    </row>
    <row r="8" spans="1:3" ht="42" customHeight="1">
      <c r="A8" s="247"/>
      <c r="B8" s="188" t="s">
        <v>233</v>
      </c>
      <c r="C8" s="119">
        <v>121746</v>
      </c>
    </row>
    <row r="9" spans="1:3" ht="43.5" customHeight="1">
      <c r="A9" s="246">
        <v>751</v>
      </c>
      <c r="B9" s="120" t="s">
        <v>3</v>
      </c>
      <c r="C9" s="119">
        <f>C10</f>
        <v>2980</v>
      </c>
    </row>
    <row r="10" spans="1:3" ht="42" customHeight="1">
      <c r="A10" s="247"/>
      <c r="B10" s="188" t="s">
        <v>233</v>
      </c>
      <c r="C10" s="119">
        <v>2980</v>
      </c>
    </row>
    <row r="11" spans="1:3" ht="23.25" customHeight="1">
      <c r="A11" s="246">
        <v>852</v>
      </c>
      <c r="B11" s="120" t="s">
        <v>8</v>
      </c>
      <c r="C11" s="119">
        <f>C12</f>
        <v>4318400</v>
      </c>
    </row>
    <row r="12" spans="1:3" ht="42" customHeight="1">
      <c r="A12" s="247"/>
      <c r="B12" s="188" t="s">
        <v>233</v>
      </c>
      <c r="C12" s="119">
        <v>4318400</v>
      </c>
    </row>
    <row r="13" spans="1:3" s="49" customFormat="1" ht="23.25" customHeight="1">
      <c r="A13" s="252" t="s">
        <v>153</v>
      </c>
      <c r="B13" s="253"/>
      <c r="C13" s="122">
        <f>C7+C9+C11</f>
        <v>4443126</v>
      </c>
    </row>
    <row r="14" spans="1:3" ht="27" customHeight="1">
      <c r="A14" s="248" t="s">
        <v>13</v>
      </c>
      <c r="B14" s="249"/>
      <c r="C14" s="250"/>
    </row>
    <row r="15" spans="1:3" ht="23.25" customHeight="1">
      <c r="A15" s="175">
        <v>750</v>
      </c>
      <c r="B15" s="173" t="s">
        <v>2</v>
      </c>
      <c r="C15" s="170">
        <f>C16</f>
        <v>121746</v>
      </c>
    </row>
    <row r="16" spans="1:3" s="49" customFormat="1" ht="23.25" customHeight="1">
      <c r="A16" s="178">
        <v>75011</v>
      </c>
      <c r="B16" s="179" t="s">
        <v>114</v>
      </c>
      <c r="C16" s="180">
        <f>C17</f>
        <v>121746</v>
      </c>
    </row>
    <row r="17" spans="1:3" ht="22.5" customHeight="1">
      <c r="A17" s="176"/>
      <c r="B17" s="174" t="s">
        <v>14</v>
      </c>
      <c r="C17" s="171">
        <v>121746</v>
      </c>
    </row>
    <row r="18" spans="1:3" ht="22.5" customHeight="1">
      <c r="A18" s="177"/>
      <c r="B18" s="169" t="s">
        <v>15</v>
      </c>
      <c r="C18" s="172">
        <v>121350</v>
      </c>
    </row>
    <row r="19" spans="1:3" ht="39" customHeight="1">
      <c r="A19" s="175">
        <v>751</v>
      </c>
      <c r="B19" s="173" t="s">
        <v>3</v>
      </c>
      <c r="C19" s="170">
        <f>C20</f>
        <v>2980</v>
      </c>
    </row>
    <row r="20" spans="1:3" s="49" customFormat="1" ht="32.25" customHeight="1">
      <c r="A20" s="181">
        <v>75101</v>
      </c>
      <c r="B20" s="179" t="s">
        <v>4</v>
      </c>
      <c r="C20" s="180">
        <f>C21</f>
        <v>2980</v>
      </c>
    </row>
    <row r="21" spans="1:3" ht="22.5" customHeight="1">
      <c r="A21" s="177"/>
      <c r="B21" s="169" t="s">
        <v>16</v>
      </c>
      <c r="C21" s="172">
        <v>2980</v>
      </c>
    </row>
    <row r="22" spans="1:3" ht="23.25" customHeight="1">
      <c r="A22" s="18">
        <v>852</v>
      </c>
      <c r="B22" s="173" t="s">
        <v>8</v>
      </c>
      <c r="C22" s="183">
        <f>C23+C26+C28+C30</f>
        <v>4318400</v>
      </c>
    </row>
    <row r="23" spans="1:3" s="49" customFormat="1" ht="35.25" customHeight="1">
      <c r="A23" s="182">
        <v>85212</v>
      </c>
      <c r="B23" s="179" t="s">
        <v>169</v>
      </c>
      <c r="C23" s="184">
        <f>C24</f>
        <v>3858000</v>
      </c>
    </row>
    <row r="24" spans="1:3" ht="22.5" customHeight="1">
      <c r="A24" s="30"/>
      <c r="B24" s="174" t="s">
        <v>14</v>
      </c>
      <c r="C24" s="185">
        <v>3858000</v>
      </c>
    </row>
    <row r="25" spans="1:3" ht="22.5" customHeight="1">
      <c r="A25" s="19"/>
      <c r="B25" s="169" t="s">
        <v>15</v>
      </c>
      <c r="C25" s="168">
        <v>134937</v>
      </c>
    </row>
    <row r="26" spans="1:3" s="49" customFormat="1" ht="52.5" customHeight="1">
      <c r="A26" s="159">
        <v>85213</v>
      </c>
      <c r="B26" s="186" t="s">
        <v>170</v>
      </c>
      <c r="C26" s="187">
        <f>C27</f>
        <v>33000</v>
      </c>
    </row>
    <row r="27" spans="1:3" ht="18" customHeight="1">
      <c r="A27" s="30"/>
      <c r="B27" s="174" t="s">
        <v>16</v>
      </c>
      <c r="C27" s="185">
        <v>33000</v>
      </c>
    </row>
    <row r="28" spans="1:3" s="49" customFormat="1" ht="37.5" customHeight="1">
      <c r="A28" s="160">
        <v>85214</v>
      </c>
      <c r="B28" s="179" t="s">
        <v>234</v>
      </c>
      <c r="C28" s="184">
        <f>C29</f>
        <v>293000</v>
      </c>
    </row>
    <row r="29" spans="1:3" ht="18" customHeight="1">
      <c r="A29" s="30"/>
      <c r="B29" s="174" t="s">
        <v>16</v>
      </c>
      <c r="C29" s="185">
        <v>293000</v>
      </c>
    </row>
    <row r="30" spans="1:3" s="49" customFormat="1" ht="23.25" customHeight="1">
      <c r="A30" s="160">
        <v>85228</v>
      </c>
      <c r="B30" s="179" t="s">
        <v>121</v>
      </c>
      <c r="C30" s="184">
        <f>C31</f>
        <v>134400</v>
      </c>
    </row>
    <row r="31" spans="1:3" ht="24" customHeight="1">
      <c r="A31" s="30"/>
      <c r="B31" s="174" t="s">
        <v>14</v>
      </c>
      <c r="C31" s="185">
        <v>134400</v>
      </c>
    </row>
    <row r="32" spans="1:3" ht="27.75" customHeight="1">
      <c r="A32" s="19"/>
      <c r="B32" s="169" t="s">
        <v>15</v>
      </c>
      <c r="C32" s="168">
        <v>126816</v>
      </c>
    </row>
    <row r="33" spans="1:3" s="49" customFormat="1" ht="23.25" customHeight="1">
      <c r="A33" s="252" t="s">
        <v>240</v>
      </c>
      <c r="B33" s="253"/>
      <c r="C33" s="122">
        <f>C15+C19+C22</f>
        <v>4443126</v>
      </c>
    </row>
    <row r="34" spans="1:3" ht="27" customHeight="1">
      <c r="A34" s="251" t="s">
        <v>238</v>
      </c>
      <c r="B34" s="251"/>
      <c r="C34" s="251"/>
    </row>
    <row r="35" spans="1:3" ht="23.25" customHeight="1">
      <c r="A35" s="27">
        <v>750</v>
      </c>
      <c r="B35" s="120" t="s">
        <v>239</v>
      </c>
      <c r="C35" s="119">
        <f>C36</f>
        <v>37000</v>
      </c>
    </row>
    <row r="36" spans="1:3" s="49" customFormat="1" ht="23.25" customHeight="1">
      <c r="A36" s="80">
        <v>75011</v>
      </c>
      <c r="B36" s="121" t="s">
        <v>114</v>
      </c>
      <c r="C36" s="122">
        <v>37000</v>
      </c>
    </row>
    <row r="37" spans="1:3" ht="23.25" customHeight="1">
      <c r="A37" s="27">
        <v>852</v>
      </c>
      <c r="B37" s="120" t="s">
        <v>8</v>
      </c>
      <c r="C37" s="119">
        <f>C38+C39</f>
        <v>11500</v>
      </c>
    </row>
    <row r="38" spans="1:3" s="49" customFormat="1" ht="44.25" customHeight="1">
      <c r="A38" s="80">
        <v>85212</v>
      </c>
      <c r="B38" s="121" t="s">
        <v>169</v>
      </c>
      <c r="C38" s="122">
        <v>5000</v>
      </c>
    </row>
    <row r="39" spans="1:3" s="49" customFormat="1" ht="23.25" customHeight="1">
      <c r="A39" s="80">
        <v>85228</v>
      </c>
      <c r="B39" s="121" t="s">
        <v>121</v>
      </c>
      <c r="C39" s="122">
        <v>6500</v>
      </c>
    </row>
    <row r="40" ht="12.75">
      <c r="B40" s="166"/>
    </row>
    <row r="41" ht="12.75">
      <c r="B41" s="166"/>
    </row>
    <row r="42" ht="12.75">
      <c r="B42" s="166"/>
    </row>
    <row r="43" ht="12.75">
      <c r="B43" s="166"/>
    </row>
    <row r="44" ht="12.75">
      <c r="B44" s="166"/>
    </row>
    <row r="45" ht="12.75">
      <c r="B45" s="166"/>
    </row>
    <row r="46" ht="12.75">
      <c r="B46" s="166"/>
    </row>
    <row r="47" ht="12.75">
      <c r="B47" s="166"/>
    </row>
    <row r="48" ht="12.75">
      <c r="B48" s="166"/>
    </row>
  </sheetData>
  <mergeCells count="12">
    <mergeCell ref="A6:C6"/>
    <mergeCell ref="A7:A8"/>
    <mergeCell ref="A14:C14"/>
    <mergeCell ref="A34:C34"/>
    <mergeCell ref="A33:B33"/>
    <mergeCell ref="A13:B13"/>
    <mergeCell ref="A9:A10"/>
    <mergeCell ref="A11:A12"/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2" sqref="A2:C2"/>
    </sheetView>
  </sheetViews>
  <sheetFormatPr defaultColWidth="9.00390625" defaultRowHeight="12.75"/>
  <cols>
    <col min="1" max="1" width="10.875" style="0" customWidth="1"/>
    <col min="2" max="2" width="63.25390625" style="0" customWidth="1"/>
    <col min="3" max="3" width="11.75390625" style="0" customWidth="1"/>
  </cols>
  <sheetData>
    <row r="1" spans="1:3" ht="15" customHeight="1">
      <c r="A1" s="234" t="s">
        <v>89</v>
      </c>
      <c r="B1" s="234"/>
      <c r="C1" s="234"/>
    </row>
    <row r="2" spans="1:3" ht="16.5" customHeight="1">
      <c r="A2" s="234" t="s">
        <v>269</v>
      </c>
      <c r="B2" s="234"/>
      <c r="C2" s="234"/>
    </row>
    <row r="3" spans="1:3" ht="45.75" customHeight="1">
      <c r="A3" s="221" t="s">
        <v>256</v>
      </c>
      <c r="B3" s="221"/>
      <c r="C3" s="221"/>
    </row>
    <row r="4" spans="1:3" ht="30.75" customHeight="1">
      <c r="A4" s="27" t="s">
        <v>53</v>
      </c>
      <c r="B4" s="27" t="s">
        <v>0</v>
      </c>
      <c r="C4" s="27" t="s">
        <v>11</v>
      </c>
    </row>
    <row r="5" spans="1:3" ht="22.5" customHeight="1">
      <c r="A5" s="222" t="s">
        <v>257</v>
      </c>
      <c r="B5" s="223"/>
      <c r="C5" s="224"/>
    </row>
    <row r="6" spans="1:3" ht="22.5" customHeight="1">
      <c r="A6" s="254">
        <v>952</v>
      </c>
      <c r="B6" s="199" t="s">
        <v>258</v>
      </c>
      <c r="C6" s="119">
        <v>1238749</v>
      </c>
    </row>
    <row r="7" spans="1:3" ht="22.5" customHeight="1">
      <c r="A7" s="220"/>
      <c r="B7" s="205" t="s">
        <v>259</v>
      </c>
      <c r="C7" s="119">
        <v>1238749</v>
      </c>
    </row>
    <row r="8" spans="1:3" ht="22.5" customHeight="1">
      <c r="A8" s="222" t="s">
        <v>260</v>
      </c>
      <c r="B8" s="223"/>
      <c r="C8" s="224"/>
    </row>
    <row r="9" spans="1:3" ht="31.5" customHeight="1">
      <c r="A9" s="254">
        <v>992</v>
      </c>
      <c r="B9" s="81" t="s">
        <v>152</v>
      </c>
      <c r="C9" s="206">
        <f>C10+C11+C12+C13</f>
        <v>2238749</v>
      </c>
    </row>
    <row r="10" spans="1:3" ht="24" customHeight="1">
      <c r="A10" s="219"/>
      <c r="B10" s="81" t="s">
        <v>148</v>
      </c>
      <c r="C10" s="207">
        <v>1700000</v>
      </c>
    </row>
    <row r="11" spans="1:3" ht="23.25" customHeight="1">
      <c r="A11" s="219"/>
      <c r="B11" s="81" t="s">
        <v>149</v>
      </c>
      <c r="C11" s="207">
        <v>148749</v>
      </c>
    </row>
    <row r="12" spans="1:3" ht="24.75" customHeight="1">
      <c r="A12" s="219"/>
      <c r="B12" s="81" t="s">
        <v>150</v>
      </c>
      <c r="C12" s="207">
        <v>190000</v>
      </c>
    </row>
    <row r="13" spans="1:3" ht="23.25" customHeight="1">
      <c r="A13" s="220"/>
      <c r="B13" s="81" t="s">
        <v>151</v>
      </c>
      <c r="C13" s="207">
        <v>200000</v>
      </c>
    </row>
    <row r="14" ht="12.75">
      <c r="C14" s="44"/>
    </row>
    <row r="15" ht="12.75">
      <c r="C15" s="44"/>
    </row>
    <row r="16" ht="12.75">
      <c r="C16" s="44"/>
    </row>
    <row r="17" ht="12.75">
      <c r="C17" s="44"/>
    </row>
    <row r="18" ht="12.75">
      <c r="C18" s="44"/>
    </row>
    <row r="19" ht="12.75">
      <c r="C19" s="44"/>
    </row>
    <row r="20" ht="12.75">
      <c r="C20" s="44"/>
    </row>
    <row r="21" ht="12.75">
      <c r="C21" s="44"/>
    </row>
    <row r="22" ht="12.75">
      <c r="C22" s="44"/>
    </row>
    <row r="23" ht="12.75">
      <c r="C23" s="44"/>
    </row>
    <row r="24" ht="12.75">
      <c r="C24" s="44"/>
    </row>
    <row r="25" ht="12.75">
      <c r="C25" s="44"/>
    </row>
    <row r="26" ht="12.75">
      <c r="C26" s="44"/>
    </row>
    <row r="27" ht="12.75">
      <c r="C27" s="44"/>
    </row>
    <row r="28" ht="12.75">
      <c r="C28" s="44"/>
    </row>
    <row r="29" ht="12.75">
      <c r="C29" s="44"/>
    </row>
    <row r="30" ht="12.75">
      <c r="C30" s="44"/>
    </row>
    <row r="31" ht="12.75">
      <c r="C31" s="44"/>
    </row>
    <row r="32" ht="12.75">
      <c r="C32" s="44"/>
    </row>
    <row r="33" ht="12.75">
      <c r="C33" s="44"/>
    </row>
    <row r="34" ht="12.75">
      <c r="C34" s="44"/>
    </row>
    <row r="35" ht="12.75">
      <c r="C35" s="44"/>
    </row>
    <row r="36" ht="12.75">
      <c r="C36" s="44"/>
    </row>
    <row r="37" ht="12.75">
      <c r="C37" s="44"/>
    </row>
    <row r="38" ht="12.75">
      <c r="C38" s="44"/>
    </row>
    <row r="39" ht="12.75">
      <c r="C39" s="44"/>
    </row>
    <row r="40" ht="12.75">
      <c r="C40" s="44"/>
    </row>
    <row r="41" ht="12.75">
      <c r="C41" s="44"/>
    </row>
    <row r="42" ht="12.75">
      <c r="C42" s="44"/>
    </row>
    <row r="43" ht="12.75">
      <c r="C43" s="44"/>
    </row>
    <row r="44" ht="12.75">
      <c r="C44" s="44"/>
    </row>
    <row r="45" ht="12.75">
      <c r="C45" s="44"/>
    </row>
    <row r="46" ht="12.75">
      <c r="C46" s="44"/>
    </row>
    <row r="47" ht="12.75">
      <c r="C47" s="44"/>
    </row>
    <row r="48" ht="12.75">
      <c r="C48" s="44"/>
    </row>
    <row r="49" ht="12.75">
      <c r="C49" s="44"/>
    </row>
    <row r="50" ht="12.75">
      <c r="C50" s="44"/>
    </row>
    <row r="51" ht="12.75">
      <c r="C51" s="44"/>
    </row>
    <row r="52" ht="12.75">
      <c r="C52" s="44"/>
    </row>
    <row r="53" ht="12.75">
      <c r="C53" s="44"/>
    </row>
    <row r="54" ht="12.75">
      <c r="C54" s="44"/>
    </row>
    <row r="55" ht="12.75">
      <c r="C55" s="44"/>
    </row>
  </sheetData>
  <mergeCells count="7">
    <mergeCell ref="A9:A13"/>
    <mergeCell ref="A1:C1"/>
    <mergeCell ref="A2:C2"/>
    <mergeCell ref="A3:C3"/>
    <mergeCell ref="A5:C5"/>
    <mergeCell ref="A8:C8"/>
    <mergeCell ref="A6:A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A2" sqref="A2:K2"/>
    </sheetView>
  </sheetViews>
  <sheetFormatPr defaultColWidth="9.00390625" defaultRowHeight="12.75"/>
  <cols>
    <col min="1" max="1" width="11.00390625" style="0" customWidth="1"/>
    <col min="2" max="2" width="20.75390625" style="0" customWidth="1"/>
    <col min="3" max="3" width="21.875" style="0" customWidth="1"/>
    <col min="4" max="4" width="9.75390625" style="0" customWidth="1"/>
    <col min="5" max="5" width="10.75390625" style="0" customWidth="1"/>
    <col min="6" max="6" width="8.875" style="0" customWidth="1"/>
    <col min="7" max="7" width="10.25390625" style="0" customWidth="1"/>
    <col min="8" max="8" width="9.375" style="0" customWidth="1"/>
    <col min="9" max="9" width="10.125" style="0" customWidth="1"/>
    <col min="10" max="10" width="8.875" style="0" customWidth="1"/>
    <col min="11" max="11" width="9.375" style="0" customWidth="1"/>
  </cols>
  <sheetData>
    <row r="1" spans="1:11" s="133" customFormat="1" ht="12.75" customHeight="1">
      <c r="A1" s="240" t="s">
        <v>231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133" customFormat="1" ht="12.75" customHeight="1">
      <c r="A2" s="240" t="s">
        <v>269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4" customHeight="1">
      <c r="A3" s="242" t="s">
        <v>192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5" customFormat="1" ht="35.25" customHeight="1">
      <c r="A4" s="263" t="s">
        <v>193</v>
      </c>
      <c r="B4" s="263" t="s">
        <v>194</v>
      </c>
      <c r="C4" s="263" t="s">
        <v>195</v>
      </c>
      <c r="D4" s="263" t="s">
        <v>196</v>
      </c>
      <c r="E4" s="263"/>
      <c r="F4" s="263" t="s">
        <v>199</v>
      </c>
      <c r="G4" s="263" t="s">
        <v>200</v>
      </c>
      <c r="H4" s="264" t="s">
        <v>201</v>
      </c>
      <c r="I4" s="265"/>
      <c r="J4" s="266"/>
      <c r="K4" s="213" t="s">
        <v>266</v>
      </c>
    </row>
    <row r="5" spans="1:11" s="135" customFormat="1" ht="24" customHeight="1">
      <c r="A5" s="263"/>
      <c r="B5" s="213"/>
      <c r="C5" s="263"/>
      <c r="D5" s="134" t="s">
        <v>197</v>
      </c>
      <c r="E5" s="134" t="s">
        <v>198</v>
      </c>
      <c r="F5" s="263"/>
      <c r="G5" s="263"/>
      <c r="H5" s="134">
        <v>2008</v>
      </c>
      <c r="I5" s="134">
        <v>2009</v>
      </c>
      <c r="J5" s="134">
        <v>2010</v>
      </c>
      <c r="K5" s="215"/>
    </row>
    <row r="6" spans="1:11" s="48" customFormat="1" ht="28.5" customHeight="1">
      <c r="A6" s="136">
        <v>926</v>
      </c>
      <c r="B6" s="213" t="s">
        <v>206</v>
      </c>
      <c r="C6" s="142" t="s">
        <v>217</v>
      </c>
      <c r="D6" s="134">
        <v>2008</v>
      </c>
      <c r="E6" s="134" t="s">
        <v>202</v>
      </c>
      <c r="F6" s="134" t="s">
        <v>229</v>
      </c>
      <c r="G6" s="139">
        <v>4800000</v>
      </c>
      <c r="H6" s="139">
        <v>800000</v>
      </c>
      <c r="I6" s="139">
        <v>800000</v>
      </c>
      <c r="J6" s="139">
        <v>800000</v>
      </c>
      <c r="K6" s="139">
        <v>2400000</v>
      </c>
    </row>
    <row r="7" spans="1:11" s="48" customFormat="1" ht="33" customHeight="1">
      <c r="A7" s="137" t="s">
        <v>227</v>
      </c>
      <c r="B7" s="214"/>
      <c r="C7" s="142" t="s">
        <v>204</v>
      </c>
      <c r="D7" s="134">
        <v>2008</v>
      </c>
      <c r="E7" s="134">
        <v>2009</v>
      </c>
      <c r="F7" s="134" t="s">
        <v>229</v>
      </c>
      <c r="G7" s="139">
        <v>3100000</v>
      </c>
      <c r="H7" s="139">
        <v>200000</v>
      </c>
      <c r="I7" s="139">
        <v>2900000</v>
      </c>
      <c r="J7" s="139"/>
      <c r="K7" s="139"/>
    </row>
    <row r="8" spans="1:11" s="48" customFormat="1" ht="24" customHeight="1">
      <c r="A8" s="137">
        <v>92695</v>
      </c>
      <c r="B8" s="214" t="s">
        <v>203</v>
      </c>
      <c r="C8" s="261" t="s">
        <v>205</v>
      </c>
      <c r="D8" s="213">
        <v>2009</v>
      </c>
      <c r="E8" s="213" t="s">
        <v>202</v>
      </c>
      <c r="F8" s="213" t="s">
        <v>229</v>
      </c>
      <c r="G8" s="225">
        <v>1500000</v>
      </c>
      <c r="H8" s="225"/>
      <c r="I8" s="225">
        <v>800000</v>
      </c>
      <c r="J8" s="225">
        <v>700000</v>
      </c>
      <c r="K8" s="225"/>
    </row>
    <row r="9" spans="1:11" s="48" customFormat="1" ht="31.5" customHeight="1">
      <c r="A9" s="137" t="s">
        <v>20</v>
      </c>
      <c r="B9" s="214"/>
      <c r="C9" s="262"/>
      <c r="D9" s="215"/>
      <c r="E9" s="215"/>
      <c r="F9" s="215"/>
      <c r="G9" s="209"/>
      <c r="H9" s="209"/>
      <c r="I9" s="209"/>
      <c r="J9" s="209"/>
      <c r="K9" s="209"/>
    </row>
    <row r="10" spans="1:11" s="48" customFormat="1" ht="50.25" customHeight="1">
      <c r="A10" s="136">
        <v>900</v>
      </c>
      <c r="B10" s="213" t="s">
        <v>207</v>
      </c>
      <c r="C10" s="153" t="s">
        <v>228</v>
      </c>
      <c r="D10" s="134">
        <v>2009</v>
      </c>
      <c r="E10" s="151" t="s">
        <v>202</v>
      </c>
      <c r="F10" s="134" t="s">
        <v>229</v>
      </c>
      <c r="G10" s="139">
        <v>1500000</v>
      </c>
      <c r="H10" s="139"/>
      <c r="I10" s="139">
        <v>500000</v>
      </c>
      <c r="J10" s="139">
        <v>500000</v>
      </c>
      <c r="K10" s="139">
        <v>500000</v>
      </c>
    </row>
    <row r="11" spans="1:11" s="48" customFormat="1" ht="27.75" customHeight="1">
      <c r="A11" s="214" t="s">
        <v>9</v>
      </c>
      <c r="B11" s="214"/>
      <c r="C11" s="155" t="s">
        <v>209</v>
      </c>
      <c r="D11" s="134">
        <v>2009</v>
      </c>
      <c r="E11" s="151" t="s">
        <v>202</v>
      </c>
      <c r="F11" s="134" t="s">
        <v>229</v>
      </c>
      <c r="G11" s="139">
        <v>1500000</v>
      </c>
      <c r="H11" s="139"/>
      <c r="I11" s="139">
        <v>100000</v>
      </c>
      <c r="J11" s="139">
        <v>200000</v>
      </c>
      <c r="K11" s="139">
        <v>1200000</v>
      </c>
    </row>
    <row r="12" spans="1:11" s="48" customFormat="1" ht="29.25" customHeight="1">
      <c r="A12" s="214"/>
      <c r="B12" s="214"/>
      <c r="C12" s="155" t="s">
        <v>210</v>
      </c>
      <c r="D12" s="134">
        <v>2008</v>
      </c>
      <c r="E12" s="151" t="s">
        <v>202</v>
      </c>
      <c r="F12" s="134" t="s">
        <v>229</v>
      </c>
      <c r="G12" s="139">
        <v>1500000</v>
      </c>
      <c r="H12" s="139">
        <v>300000</v>
      </c>
      <c r="I12" s="139">
        <v>300000</v>
      </c>
      <c r="J12" s="139">
        <v>300000</v>
      </c>
      <c r="K12" s="139">
        <v>600000</v>
      </c>
    </row>
    <row r="13" spans="1:11" s="48" customFormat="1" ht="28.5" customHeight="1">
      <c r="A13" s="214"/>
      <c r="B13" s="137"/>
      <c r="C13" s="144" t="s">
        <v>211</v>
      </c>
      <c r="D13" s="134">
        <v>2009</v>
      </c>
      <c r="E13" s="134" t="s">
        <v>202</v>
      </c>
      <c r="F13" s="134" t="s">
        <v>229</v>
      </c>
      <c r="G13" s="139">
        <v>15000000</v>
      </c>
      <c r="H13" s="162"/>
      <c r="I13" s="156">
        <v>1500000</v>
      </c>
      <c r="J13" s="156">
        <v>1000000</v>
      </c>
      <c r="K13" s="139">
        <v>12500000</v>
      </c>
    </row>
    <row r="14" spans="1:11" s="48" customFormat="1" ht="70.5" customHeight="1">
      <c r="A14" s="137">
        <v>90001</v>
      </c>
      <c r="B14" s="137" t="s">
        <v>208</v>
      </c>
      <c r="C14" s="144" t="s">
        <v>212</v>
      </c>
      <c r="D14" s="134">
        <v>2009</v>
      </c>
      <c r="E14" s="134">
        <v>2009</v>
      </c>
      <c r="F14" s="134" t="s">
        <v>229</v>
      </c>
      <c r="G14" s="139">
        <v>200000</v>
      </c>
      <c r="H14" s="139"/>
      <c r="I14" s="139">
        <v>200000</v>
      </c>
      <c r="J14" s="139"/>
      <c r="K14" s="139"/>
    </row>
    <row r="15" spans="1:11" s="48" customFormat="1" ht="33.75" customHeight="1">
      <c r="A15" s="138" t="s">
        <v>45</v>
      </c>
      <c r="B15" s="138"/>
      <c r="C15" s="144" t="s">
        <v>213</v>
      </c>
      <c r="D15" s="134">
        <v>2009</v>
      </c>
      <c r="E15" s="134" t="s">
        <v>202</v>
      </c>
      <c r="F15" s="134" t="s">
        <v>229</v>
      </c>
      <c r="G15" s="139">
        <v>2000000</v>
      </c>
      <c r="H15" s="163"/>
      <c r="I15" s="157">
        <v>200000</v>
      </c>
      <c r="J15" s="157">
        <v>100000</v>
      </c>
      <c r="K15" s="139">
        <v>1700000</v>
      </c>
    </row>
    <row r="16" spans="1:11" s="48" customFormat="1" ht="44.25" customHeight="1">
      <c r="A16" s="216"/>
      <c r="B16" s="154"/>
      <c r="C16" s="142" t="s">
        <v>214</v>
      </c>
      <c r="D16" s="134">
        <v>2009</v>
      </c>
      <c r="E16" s="134" t="s">
        <v>202</v>
      </c>
      <c r="F16" s="134" t="s">
        <v>229</v>
      </c>
      <c r="G16" s="139">
        <v>1500000</v>
      </c>
      <c r="H16" s="139"/>
      <c r="I16" s="139">
        <v>200000</v>
      </c>
      <c r="J16" s="139">
        <v>200000</v>
      </c>
      <c r="K16" s="139">
        <v>1100000</v>
      </c>
    </row>
    <row r="17" spans="1:11" s="48" customFormat="1" ht="45" customHeight="1">
      <c r="A17" s="217"/>
      <c r="B17" s="149"/>
      <c r="C17" s="142" t="s">
        <v>215</v>
      </c>
      <c r="D17" s="134">
        <v>2009</v>
      </c>
      <c r="E17" s="134" t="s">
        <v>202</v>
      </c>
      <c r="F17" s="134" t="s">
        <v>229</v>
      </c>
      <c r="G17" s="139">
        <v>1000000</v>
      </c>
      <c r="H17" s="139"/>
      <c r="I17" s="139">
        <v>150000</v>
      </c>
      <c r="J17" s="139">
        <v>100000</v>
      </c>
      <c r="K17" s="139">
        <v>750000</v>
      </c>
    </row>
    <row r="18" spans="1:11" s="48" customFormat="1" ht="37.5" customHeight="1">
      <c r="A18" s="138"/>
      <c r="B18" s="147"/>
      <c r="C18" s="142" t="s">
        <v>216</v>
      </c>
      <c r="D18" s="134">
        <v>2008</v>
      </c>
      <c r="E18" s="134" t="s">
        <v>202</v>
      </c>
      <c r="F18" s="134" t="s">
        <v>229</v>
      </c>
      <c r="G18" s="139">
        <v>2000000</v>
      </c>
      <c r="H18" s="139">
        <v>100000</v>
      </c>
      <c r="I18" s="139">
        <v>400000</v>
      </c>
      <c r="J18" s="139">
        <v>1500000</v>
      </c>
      <c r="K18" s="139"/>
    </row>
    <row r="19" spans="1:11" s="48" customFormat="1" ht="36" customHeight="1">
      <c r="A19" s="137">
        <v>700</v>
      </c>
      <c r="B19" s="218" t="s">
        <v>207</v>
      </c>
      <c r="C19" s="142" t="s">
        <v>218</v>
      </c>
      <c r="D19" s="134">
        <v>2008</v>
      </c>
      <c r="E19" s="134">
        <v>2008</v>
      </c>
      <c r="F19" s="134" t="s">
        <v>229</v>
      </c>
      <c r="G19" s="139">
        <v>1100000</v>
      </c>
      <c r="H19" s="139">
        <v>1100000</v>
      </c>
      <c r="I19" s="139"/>
      <c r="J19" s="139"/>
      <c r="K19" s="139"/>
    </row>
    <row r="20" spans="1:11" s="48" customFormat="1" ht="45.75" customHeight="1">
      <c r="A20" s="150" t="s">
        <v>1</v>
      </c>
      <c r="B20" s="218"/>
      <c r="C20" s="142" t="s">
        <v>219</v>
      </c>
      <c r="D20" s="134">
        <v>2009</v>
      </c>
      <c r="E20" s="134" t="s">
        <v>202</v>
      </c>
      <c r="F20" s="134" t="s">
        <v>229</v>
      </c>
      <c r="G20" s="139">
        <v>8100000</v>
      </c>
      <c r="H20" s="139"/>
      <c r="I20" s="139">
        <v>150000</v>
      </c>
      <c r="J20" s="139">
        <v>200000</v>
      </c>
      <c r="K20" s="139">
        <v>7750000</v>
      </c>
    </row>
    <row r="21" spans="1:11" s="48" customFormat="1" ht="45.75" customHeight="1">
      <c r="A21" s="137">
        <v>70005</v>
      </c>
      <c r="B21" s="218" t="s">
        <v>208</v>
      </c>
      <c r="C21" s="142" t="s">
        <v>220</v>
      </c>
      <c r="D21" s="134">
        <v>2009</v>
      </c>
      <c r="E21" s="134" t="s">
        <v>202</v>
      </c>
      <c r="F21" s="134" t="s">
        <v>229</v>
      </c>
      <c r="G21" s="139">
        <v>3000000</v>
      </c>
      <c r="H21" s="139"/>
      <c r="I21" s="139">
        <v>1000000</v>
      </c>
      <c r="J21" s="139">
        <v>500000</v>
      </c>
      <c r="K21" s="139">
        <v>1500000</v>
      </c>
    </row>
    <row r="22" spans="1:11" s="48" customFormat="1" ht="41.25" customHeight="1">
      <c r="A22" s="150" t="s">
        <v>23</v>
      </c>
      <c r="B22" s="218"/>
      <c r="C22" s="148" t="s">
        <v>221</v>
      </c>
      <c r="D22" s="134">
        <v>2009</v>
      </c>
      <c r="E22" s="134" t="s">
        <v>202</v>
      </c>
      <c r="F22" s="134" t="s">
        <v>229</v>
      </c>
      <c r="G22" s="139">
        <v>1000000</v>
      </c>
      <c r="H22" s="139"/>
      <c r="I22" s="139">
        <v>400000</v>
      </c>
      <c r="J22" s="139">
        <v>200000</v>
      </c>
      <c r="K22" s="139">
        <v>400000</v>
      </c>
    </row>
    <row r="23" spans="1:11" s="48" customFormat="1" ht="33.75" customHeight="1">
      <c r="A23" s="136">
        <v>600</v>
      </c>
      <c r="B23" s="213" t="s">
        <v>207</v>
      </c>
      <c r="C23" s="210" t="s">
        <v>222</v>
      </c>
      <c r="D23" s="213">
        <v>2009</v>
      </c>
      <c r="E23" s="213" t="s">
        <v>202</v>
      </c>
      <c r="F23" s="213" t="s">
        <v>229</v>
      </c>
      <c r="G23" s="225">
        <v>8000000</v>
      </c>
      <c r="H23" s="225"/>
      <c r="I23" s="225">
        <v>2000000</v>
      </c>
      <c r="J23" s="225">
        <v>1000000</v>
      </c>
      <c r="K23" s="225">
        <v>5000000</v>
      </c>
    </row>
    <row r="24" spans="1:11" s="48" customFormat="1" ht="31.5" customHeight="1">
      <c r="A24" s="137" t="s">
        <v>21</v>
      </c>
      <c r="B24" s="214"/>
      <c r="C24" s="211"/>
      <c r="D24" s="214"/>
      <c r="E24" s="214"/>
      <c r="F24" s="214"/>
      <c r="G24" s="226"/>
      <c r="H24" s="226"/>
      <c r="I24" s="226"/>
      <c r="J24" s="226"/>
      <c r="K24" s="226"/>
    </row>
    <row r="25" spans="1:11" s="48" customFormat="1" ht="30" customHeight="1">
      <c r="A25" s="137">
        <v>60016</v>
      </c>
      <c r="B25" s="214"/>
      <c r="C25" s="211"/>
      <c r="D25" s="214"/>
      <c r="E25" s="214"/>
      <c r="F25" s="214"/>
      <c r="G25" s="226"/>
      <c r="H25" s="226"/>
      <c r="I25" s="226"/>
      <c r="J25" s="226"/>
      <c r="K25" s="226"/>
    </row>
    <row r="26" spans="1:11" s="48" customFormat="1" ht="45" customHeight="1">
      <c r="A26" s="138" t="s">
        <v>22</v>
      </c>
      <c r="B26" s="138" t="s">
        <v>208</v>
      </c>
      <c r="C26" s="212"/>
      <c r="D26" s="215"/>
      <c r="E26" s="215"/>
      <c r="F26" s="215"/>
      <c r="G26" s="209"/>
      <c r="H26" s="209"/>
      <c r="I26" s="209"/>
      <c r="J26" s="209"/>
      <c r="K26" s="209"/>
    </row>
    <row r="27" spans="1:11" s="48" customFormat="1" ht="33" customHeight="1">
      <c r="A27" s="136">
        <v>921</v>
      </c>
      <c r="B27" s="213" t="s">
        <v>223</v>
      </c>
      <c r="C27" s="261" t="s">
        <v>225</v>
      </c>
      <c r="D27" s="213">
        <v>2008</v>
      </c>
      <c r="E27" s="213" t="s">
        <v>202</v>
      </c>
      <c r="F27" s="213" t="s">
        <v>229</v>
      </c>
      <c r="G27" s="225">
        <v>1940000</v>
      </c>
      <c r="H27" s="225">
        <v>100000</v>
      </c>
      <c r="I27" s="225">
        <v>940000</v>
      </c>
      <c r="J27" s="225">
        <v>900000</v>
      </c>
      <c r="K27" s="225"/>
    </row>
    <row r="28" spans="1:11" s="48" customFormat="1" ht="56.25">
      <c r="A28" s="137" t="s">
        <v>48</v>
      </c>
      <c r="B28" s="214"/>
      <c r="C28" s="262"/>
      <c r="D28" s="215"/>
      <c r="E28" s="215"/>
      <c r="F28" s="215"/>
      <c r="G28" s="209"/>
      <c r="H28" s="209"/>
      <c r="I28" s="209"/>
      <c r="J28" s="209"/>
      <c r="K28" s="209"/>
    </row>
    <row r="29" spans="1:11" s="48" customFormat="1" ht="30" customHeight="1">
      <c r="A29" s="152">
        <v>92109</v>
      </c>
      <c r="B29" s="214" t="s">
        <v>224</v>
      </c>
      <c r="C29" s="255" t="s">
        <v>226</v>
      </c>
      <c r="D29" s="257">
        <v>2008</v>
      </c>
      <c r="E29" s="213" t="s">
        <v>202</v>
      </c>
      <c r="F29" s="213" t="s">
        <v>230</v>
      </c>
      <c r="G29" s="259">
        <v>6000000</v>
      </c>
      <c r="H29" s="259">
        <v>175000</v>
      </c>
      <c r="I29" s="259">
        <v>2825000</v>
      </c>
      <c r="J29" s="259">
        <v>3000000</v>
      </c>
      <c r="K29" s="259"/>
    </row>
    <row r="30" spans="1:11" s="48" customFormat="1" ht="69" customHeight="1">
      <c r="A30" s="146" t="s">
        <v>49</v>
      </c>
      <c r="B30" s="215"/>
      <c r="C30" s="256"/>
      <c r="D30" s="258"/>
      <c r="E30" s="215"/>
      <c r="F30" s="215"/>
      <c r="G30" s="260"/>
      <c r="H30" s="260"/>
      <c r="I30" s="260"/>
      <c r="J30" s="260"/>
      <c r="K30" s="260"/>
    </row>
    <row r="31" spans="1:10" s="48" customFormat="1" ht="11.25">
      <c r="A31" s="145"/>
      <c r="B31" s="135"/>
      <c r="C31" s="143"/>
      <c r="D31" s="135"/>
      <c r="E31" s="135"/>
      <c r="F31" s="135"/>
      <c r="G31" s="140"/>
      <c r="H31" s="140"/>
      <c r="I31" s="140"/>
      <c r="J31" s="140"/>
    </row>
    <row r="32" spans="1:10" s="48" customFormat="1" ht="11.25">
      <c r="A32" s="135"/>
      <c r="B32" s="135"/>
      <c r="C32" s="143"/>
      <c r="D32" s="135"/>
      <c r="E32" s="135"/>
      <c r="F32" s="135"/>
      <c r="G32" s="140"/>
      <c r="H32" s="140"/>
      <c r="I32" s="140"/>
      <c r="J32" s="140"/>
    </row>
    <row r="33" spans="1:10" s="48" customFormat="1" ht="11.25">
      <c r="A33" s="135"/>
      <c r="B33" s="135"/>
      <c r="C33" s="143"/>
      <c r="D33" s="135"/>
      <c r="E33" s="135"/>
      <c r="F33" s="135"/>
      <c r="G33" s="140"/>
      <c r="H33" s="161"/>
      <c r="I33" s="161"/>
      <c r="J33" s="161"/>
    </row>
    <row r="34" spans="1:10" s="48" customFormat="1" ht="11.25">
      <c r="A34" s="135"/>
      <c r="B34" s="135"/>
      <c r="C34" s="143"/>
      <c r="D34" s="135"/>
      <c r="E34" s="135"/>
      <c r="F34" s="135"/>
      <c r="G34" s="140"/>
      <c r="H34" s="161"/>
      <c r="I34" s="161"/>
      <c r="J34" s="161"/>
    </row>
    <row r="35" spans="1:10" s="48" customFormat="1" ht="11.25">
      <c r="A35" s="135"/>
      <c r="B35" s="135"/>
      <c r="C35" s="143"/>
      <c r="D35" s="135"/>
      <c r="E35" s="135"/>
      <c r="F35" s="135"/>
      <c r="G35" s="140"/>
      <c r="H35" s="161"/>
      <c r="I35" s="161"/>
      <c r="J35" s="161"/>
    </row>
    <row r="36" spans="1:7" s="48" customFormat="1" ht="11.25">
      <c r="A36" s="135"/>
      <c r="B36" s="135"/>
      <c r="C36" s="143"/>
      <c r="D36" s="135"/>
      <c r="E36" s="135"/>
      <c r="F36" s="135"/>
      <c r="G36" s="140"/>
    </row>
    <row r="37" spans="1:7" s="48" customFormat="1" ht="11.25">
      <c r="A37" s="135"/>
      <c r="B37" s="135"/>
      <c r="C37" s="143"/>
      <c r="D37" s="135"/>
      <c r="E37" s="135"/>
      <c r="F37" s="135"/>
      <c r="G37" s="140"/>
    </row>
    <row r="38" spans="1:7" s="48" customFormat="1" ht="11.25">
      <c r="A38" s="135"/>
      <c r="B38" s="135"/>
      <c r="C38" s="143"/>
      <c r="D38" s="135"/>
      <c r="E38" s="135"/>
      <c r="F38" s="135"/>
      <c r="G38" s="140"/>
    </row>
    <row r="39" spans="1:7" s="48" customFormat="1" ht="11.25">
      <c r="A39" s="135"/>
      <c r="C39" s="143"/>
      <c r="D39" s="135"/>
      <c r="E39" s="135"/>
      <c r="F39" s="135"/>
      <c r="G39" s="140"/>
    </row>
    <row r="40" spans="1:7" s="48" customFormat="1" ht="11.25">
      <c r="A40" s="135"/>
      <c r="C40" s="143"/>
      <c r="D40" s="135"/>
      <c r="E40" s="135"/>
      <c r="F40" s="135"/>
      <c r="G40" s="140"/>
    </row>
    <row r="41" spans="1:7" s="48" customFormat="1" ht="11.25">
      <c r="A41" s="135"/>
      <c r="C41" s="143"/>
      <c r="D41" s="135"/>
      <c r="E41" s="135"/>
      <c r="F41" s="135"/>
      <c r="G41" s="140"/>
    </row>
    <row r="42" spans="3:7" s="48" customFormat="1" ht="11.25">
      <c r="C42" s="143"/>
      <c r="D42" s="135"/>
      <c r="E42" s="135"/>
      <c r="F42" s="135"/>
      <c r="G42" s="140"/>
    </row>
    <row r="43" spans="4:7" s="48" customFormat="1" ht="11.25">
      <c r="D43" s="135"/>
      <c r="E43" s="135"/>
      <c r="F43" s="135"/>
      <c r="G43" s="140"/>
    </row>
    <row r="44" spans="4:7" s="48" customFormat="1" ht="11.25">
      <c r="D44" s="135"/>
      <c r="E44" s="135"/>
      <c r="F44" s="135"/>
      <c r="G44" s="140"/>
    </row>
    <row r="45" spans="4:7" s="48" customFormat="1" ht="11.25">
      <c r="D45" s="135"/>
      <c r="E45" s="135"/>
      <c r="F45" s="135"/>
      <c r="G45" s="140"/>
    </row>
    <row r="46" spans="4:7" s="48" customFormat="1" ht="11.25">
      <c r="D46" s="135"/>
      <c r="E46" s="135"/>
      <c r="F46" s="135"/>
      <c r="G46" s="140"/>
    </row>
    <row r="47" spans="4:7" s="48" customFormat="1" ht="11.25">
      <c r="D47" s="135"/>
      <c r="E47" s="135"/>
      <c r="F47" s="135"/>
      <c r="G47" s="140"/>
    </row>
    <row r="48" spans="4:7" s="48" customFormat="1" ht="11.25">
      <c r="D48" s="135"/>
      <c r="E48" s="135"/>
      <c r="F48" s="135"/>
      <c r="G48" s="140"/>
    </row>
    <row r="49" spans="4:7" s="48" customFormat="1" ht="11.25">
      <c r="D49" s="135"/>
      <c r="E49" s="135"/>
      <c r="F49" s="135"/>
      <c r="G49" s="140"/>
    </row>
    <row r="50" spans="4:7" s="48" customFormat="1" ht="11.25">
      <c r="D50" s="135"/>
      <c r="E50" s="135"/>
      <c r="F50" s="135"/>
      <c r="G50" s="140"/>
    </row>
    <row r="51" spans="4:7" s="48" customFormat="1" ht="11.25">
      <c r="D51" s="135"/>
      <c r="E51" s="135"/>
      <c r="F51" s="135"/>
      <c r="G51" s="140"/>
    </row>
    <row r="52" spans="4:7" s="48" customFormat="1" ht="11.25">
      <c r="D52" s="135"/>
      <c r="E52" s="135"/>
      <c r="F52" s="135"/>
      <c r="G52" s="140"/>
    </row>
    <row r="53" spans="4:7" s="48" customFormat="1" ht="11.25">
      <c r="D53" s="135"/>
      <c r="E53" s="135"/>
      <c r="F53" s="135"/>
      <c r="G53" s="140"/>
    </row>
    <row r="54" spans="6:7" s="48" customFormat="1" ht="11.25">
      <c r="F54" s="135"/>
      <c r="G54" s="140"/>
    </row>
    <row r="55" spans="6:7" s="48" customFormat="1" ht="11.25">
      <c r="F55" s="135"/>
      <c r="G55" s="140"/>
    </row>
    <row r="56" spans="6:7" ht="12.75">
      <c r="F56" s="23"/>
      <c r="G56" s="141"/>
    </row>
    <row r="57" spans="6:7" ht="12.75">
      <c r="F57" s="23"/>
      <c r="G57" s="141"/>
    </row>
    <row r="58" spans="6:7" ht="12.75">
      <c r="F58" s="23"/>
      <c r="G58" s="141"/>
    </row>
    <row r="59" spans="6:7" ht="12.75">
      <c r="F59" s="23"/>
      <c r="G59" s="141"/>
    </row>
    <row r="60" spans="6:7" ht="12.75">
      <c r="F60" s="23"/>
      <c r="G60" s="141"/>
    </row>
    <row r="61" spans="6:7" ht="12.75">
      <c r="F61" s="23"/>
      <c r="G61" s="141"/>
    </row>
    <row r="62" spans="6:7" ht="12.75">
      <c r="F62" s="23"/>
      <c r="G62" s="141"/>
    </row>
    <row r="63" spans="6:7" ht="12.75">
      <c r="F63" s="23"/>
      <c r="G63" s="141"/>
    </row>
    <row r="64" spans="6:7" ht="12.75">
      <c r="F64" s="23"/>
      <c r="G64" s="141"/>
    </row>
    <row r="65" spans="6:7" ht="12.75">
      <c r="F65" s="23"/>
      <c r="G65" s="141"/>
    </row>
    <row r="66" spans="6:7" ht="12.75">
      <c r="F66" s="23"/>
      <c r="G66" s="141"/>
    </row>
    <row r="67" spans="6:7" ht="12.75">
      <c r="F67" s="23"/>
      <c r="G67" s="141"/>
    </row>
    <row r="68" spans="6:7" ht="12.75">
      <c r="F68" s="23"/>
      <c r="G68" s="141"/>
    </row>
    <row r="69" spans="6:7" ht="12.75">
      <c r="F69" s="23"/>
      <c r="G69" s="141"/>
    </row>
    <row r="70" spans="6:7" ht="12.75">
      <c r="F70" s="23"/>
      <c r="G70" s="141"/>
    </row>
    <row r="71" spans="6:7" ht="12.75">
      <c r="F71" s="23"/>
      <c r="G71" s="141"/>
    </row>
    <row r="72" spans="6:7" ht="12.75">
      <c r="F72" s="23"/>
      <c r="G72" s="141"/>
    </row>
    <row r="73" spans="6:7" ht="12.75">
      <c r="F73" s="23"/>
      <c r="G73" s="141"/>
    </row>
    <row r="74" spans="6:7" ht="12.75">
      <c r="F74" s="23"/>
      <c r="G74" s="141"/>
    </row>
    <row r="75" spans="6:7" ht="12.75">
      <c r="F75" s="23"/>
      <c r="G75" s="141"/>
    </row>
    <row r="76" spans="6:7" ht="12.75">
      <c r="F76" s="23"/>
      <c r="G76" s="141"/>
    </row>
    <row r="77" spans="6:7" ht="12.75">
      <c r="F77" s="23"/>
      <c r="G77" s="141"/>
    </row>
    <row r="78" spans="6:7" ht="12.75">
      <c r="F78" s="23"/>
      <c r="G78" s="141"/>
    </row>
    <row r="79" spans="6:7" ht="12.75">
      <c r="F79" s="23"/>
      <c r="G79" s="141"/>
    </row>
    <row r="80" spans="6:7" ht="12.75">
      <c r="F80" s="23"/>
      <c r="G80" s="141"/>
    </row>
    <row r="81" spans="6:7" ht="12.75">
      <c r="F81" s="23"/>
      <c r="G81" s="141"/>
    </row>
    <row r="82" spans="6:7" ht="12.75">
      <c r="F82" s="23"/>
      <c r="G82" s="141"/>
    </row>
    <row r="83" spans="6:7" ht="12.75">
      <c r="F83" s="23"/>
      <c r="G83" s="141"/>
    </row>
    <row r="84" spans="6:7" ht="12.75">
      <c r="F84" s="23"/>
      <c r="G84" s="141"/>
    </row>
    <row r="85" spans="6:7" ht="12.75">
      <c r="F85" s="23"/>
      <c r="G85" s="141"/>
    </row>
    <row r="86" spans="6:7" ht="12.75">
      <c r="F86" s="23"/>
      <c r="G86" s="141"/>
    </row>
    <row r="87" spans="6:7" ht="12.75">
      <c r="F87" s="23"/>
      <c r="G87" s="141"/>
    </row>
    <row r="88" spans="6:7" ht="12.75">
      <c r="F88" s="23"/>
      <c r="G88" s="141"/>
    </row>
    <row r="89" spans="6:7" ht="12.75">
      <c r="F89" s="23"/>
      <c r="G89" s="141"/>
    </row>
    <row r="90" spans="6:7" ht="12.75">
      <c r="F90" s="23"/>
      <c r="G90" s="141"/>
    </row>
    <row r="91" spans="6:7" ht="12.75">
      <c r="F91" s="23"/>
      <c r="G91" s="141"/>
    </row>
    <row r="92" spans="6:7" ht="12.75">
      <c r="F92" s="23"/>
      <c r="G92" s="141"/>
    </row>
    <row r="93" spans="6:7" ht="12.75">
      <c r="F93" s="23"/>
      <c r="G93" s="141"/>
    </row>
    <row r="94" spans="6:7" ht="12.75">
      <c r="F94" s="23"/>
      <c r="G94" s="141"/>
    </row>
    <row r="95" spans="6:7" ht="12.75">
      <c r="F95" s="23"/>
      <c r="G95" s="141"/>
    </row>
    <row r="96" spans="6:7" ht="12.75">
      <c r="F96" s="23"/>
      <c r="G96" s="141"/>
    </row>
    <row r="97" spans="6:7" ht="12.75">
      <c r="F97" s="23"/>
      <c r="G97" s="141"/>
    </row>
    <row r="98" spans="6:7" ht="12.75">
      <c r="F98" s="23"/>
      <c r="G98" s="141"/>
    </row>
    <row r="99" spans="6:7" ht="12.75">
      <c r="F99" s="23"/>
      <c r="G99" s="141"/>
    </row>
    <row r="100" spans="6:7" ht="12.75">
      <c r="F100" s="23"/>
      <c r="G100" s="141"/>
    </row>
    <row r="101" spans="6:7" ht="12.75">
      <c r="F101" s="23"/>
      <c r="G101" s="141"/>
    </row>
    <row r="102" spans="6:7" ht="12.75">
      <c r="F102" s="23"/>
      <c r="G102" s="141"/>
    </row>
    <row r="103" spans="6:7" ht="12.75">
      <c r="F103" s="23"/>
      <c r="G103" s="141"/>
    </row>
    <row r="104" spans="6:7" ht="12.75">
      <c r="F104" s="23"/>
      <c r="G104" s="141"/>
    </row>
    <row r="105" spans="6:7" ht="12.75">
      <c r="F105" s="23"/>
      <c r="G105" s="141"/>
    </row>
    <row r="106" spans="6:7" ht="12.75">
      <c r="F106" s="23"/>
      <c r="G106" s="141"/>
    </row>
    <row r="107" spans="6:7" ht="12.75">
      <c r="F107" s="23"/>
      <c r="G107" s="141"/>
    </row>
    <row r="108" spans="6:7" ht="12.75">
      <c r="F108" s="23"/>
      <c r="G108" s="141"/>
    </row>
    <row r="109" spans="6:7" ht="12.75">
      <c r="F109" s="23"/>
      <c r="G109" s="141"/>
    </row>
    <row r="110" spans="6:7" ht="12.75">
      <c r="F110" s="23"/>
      <c r="G110" s="141"/>
    </row>
    <row r="111" spans="6:7" ht="12.75">
      <c r="F111" s="23"/>
      <c r="G111" s="141"/>
    </row>
    <row r="112" spans="6:7" ht="12.75">
      <c r="F112" s="23"/>
      <c r="G112" s="141"/>
    </row>
    <row r="113" spans="6:7" ht="12.75">
      <c r="F113" s="23"/>
      <c r="G113" s="141"/>
    </row>
    <row r="114" spans="6:7" ht="12.75">
      <c r="F114" s="23"/>
      <c r="G114" s="141"/>
    </row>
    <row r="115" spans="6:7" ht="12.75">
      <c r="F115" s="23"/>
      <c r="G115" s="141"/>
    </row>
    <row r="116" spans="6:7" ht="12.75">
      <c r="F116" s="23"/>
      <c r="G116" s="141"/>
    </row>
    <row r="117" spans="6:7" ht="12.75">
      <c r="F117" s="23"/>
      <c r="G117" s="141"/>
    </row>
    <row r="118" spans="6:7" ht="12.75">
      <c r="F118" s="23"/>
      <c r="G118" s="141"/>
    </row>
    <row r="119" spans="6:7" ht="12.75">
      <c r="F119" s="23"/>
      <c r="G119" s="141"/>
    </row>
    <row r="120" spans="6:7" ht="12.75">
      <c r="F120" s="23"/>
      <c r="G120" s="141"/>
    </row>
    <row r="121" spans="6:7" ht="12.75">
      <c r="F121" s="23"/>
      <c r="G121" s="141"/>
    </row>
    <row r="122" spans="6:7" ht="12.75">
      <c r="F122" s="23"/>
      <c r="G122" s="141"/>
    </row>
    <row r="123" spans="6:7" ht="12.75">
      <c r="F123" s="23"/>
      <c r="G123" s="141"/>
    </row>
    <row r="124" spans="6:7" ht="12.75">
      <c r="F124" s="23"/>
      <c r="G124" s="141"/>
    </row>
    <row r="125" spans="6:7" ht="12.75">
      <c r="F125" s="23"/>
      <c r="G125" s="141"/>
    </row>
    <row r="126" spans="6:7" ht="12.75">
      <c r="F126" s="23"/>
      <c r="G126" s="141"/>
    </row>
    <row r="127" spans="6:7" ht="12.75">
      <c r="F127" s="23"/>
      <c r="G127" s="141"/>
    </row>
    <row r="128" spans="6:7" ht="12.75">
      <c r="F128" s="23"/>
      <c r="G128" s="141"/>
    </row>
    <row r="129" spans="6:7" ht="12.75">
      <c r="F129" s="23"/>
      <c r="G129" s="141"/>
    </row>
    <row r="130" spans="6:7" ht="12.75">
      <c r="F130" s="23"/>
      <c r="G130" s="141"/>
    </row>
    <row r="131" spans="6:7" ht="12.75">
      <c r="F131" s="23"/>
      <c r="G131" s="141"/>
    </row>
    <row r="132" spans="6:7" ht="12.75">
      <c r="F132" s="23"/>
      <c r="G132" s="141"/>
    </row>
    <row r="133" spans="6:7" ht="12.75">
      <c r="F133" s="23"/>
      <c r="G133" s="141"/>
    </row>
    <row r="134" spans="6:7" ht="12.75">
      <c r="F134" s="23"/>
      <c r="G134" s="141"/>
    </row>
    <row r="135" spans="6:7" ht="12.75">
      <c r="F135" s="23"/>
      <c r="G135" s="141"/>
    </row>
    <row r="136" spans="6:7" ht="12.75">
      <c r="F136" s="23"/>
      <c r="G136" s="141"/>
    </row>
    <row r="137" spans="6:7" ht="12.75">
      <c r="F137" s="23"/>
      <c r="G137" s="141"/>
    </row>
    <row r="138" spans="6:7" ht="12.75">
      <c r="F138" s="23"/>
      <c r="G138" s="141"/>
    </row>
    <row r="139" spans="6:7" ht="12.75">
      <c r="F139" s="23"/>
      <c r="G139" s="141"/>
    </row>
    <row r="140" spans="6:7" ht="12.75">
      <c r="F140" s="23"/>
      <c r="G140" s="141"/>
    </row>
    <row r="141" spans="6:7" ht="12.75">
      <c r="F141" s="23"/>
      <c r="G141" s="141"/>
    </row>
    <row r="142" spans="6:7" ht="12.75">
      <c r="F142" s="23"/>
      <c r="G142" s="141"/>
    </row>
    <row r="143" spans="6:7" ht="12.75">
      <c r="F143" s="23"/>
      <c r="G143" s="141"/>
    </row>
    <row r="144" spans="6:7" ht="12.75">
      <c r="F144" s="23"/>
      <c r="G144" s="141"/>
    </row>
    <row r="145" spans="6:7" ht="12.75">
      <c r="F145" s="23"/>
      <c r="G145" s="141"/>
    </row>
    <row r="146" spans="6:7" ht="12.75">
      <c r="F146" s="23"/>
      <c r="G146" s="141"/>
    </row>
    <row r="147" spans="6:7" ht="12.75">
      <c r="F147" s="23"/>
      <c r="G147" s="141"/>
    </row>
    <row r="148" spans="6:7" ht="12.75">
      <c r="F148" s="23"/>
      <c r="G148" s="141"/>
    </row>
    <row r="149" spans="6:7" ht="12.75">
      <c r="F149" s="23"/>
      <c r="G149" s="141"/>
    </row>
    <row r="150" spans="6:7" ht="12.75">
      <c r="F150" s="23"/>
      <c r="G150" s="141"/>
    </row>
    <row r="151" spans="6:7" ht="12.75">
      <c r="F151" s="23"/>
      <c r="G151" s="141"/>
    </row>
    <row r="152" spans="6:7" ht="12.75">
      <c r="F152" s="23"/>
      <c r="G152" s="141"/>
    </row>
    <row r="153" spans="6:7" ht="12.75">
      <c r="F153" s="23"/>
      <c r="G153" s="141"/>
    </row>
    <row r="154" spans="6:7" ht="12.75">
      <c r="F154" s="23"/>
      <c r="G154" s="141"/>
    </row>
    <row r="155" spans="6:7" ht="12.75">
      <c r="F155" s="23"/>
      <c r="G155" s="141"/>
    </row>
    <row r="156" spans="6:7" ht="12.75">
      <c r="F156" s="23"/>
      <c r="G156" s="141"/>
    </row>
    <row r="157" spans="6:7" ht="12.75">
      <c r="F157" s="23"/>
      <c r="G157" s="141"/>
    </row>
    <row r="158" spans="6:7" ht="12.75">
      <c r="F158" s="23"/>
      <c r="G158" s="141"/>
    </row>
    <row r="159" spans="6:7" ht="12.75">
      <c r="F159" s="23"/>
      <c r="G159" s="141"/>
    </row>
    <row r="160" spans="6:7" ht="12.75">
      <c r="F160" s="23"/>
      <c r="G160" s="141"/>
    </row>
    <row r="161" spans="6:7" ht="12.75">
      <c r="F161" s="23"/>
      <c r="G161" s="141"/>
    </row>
    <row r="162" spans="6:7" ht="12.75">
      <c r="F162" s="23"/>
      <c r="G162" s="141"/>
    </row>
    <row r="163" spans="6:7" ht="12.75">
      <c r="F163" s="23"/>
      <c r="G163" s="141"/>
    </row>
    <row r="164" spans="6:7" ht="12.75">
      <c r="F164" s="23"/>
      <c r="G164" s="141"/>
    </row>
    <row r="165" spans="6:7" ht="12.75">
      <c r="F165" s="23"/>
      <c r="G165" s="141"/>
    </row>
    <row r="166" spans="6:7" ht="12.75">
      <c r="F166" s="23"/>
      <c r="G166" s="141"/>
    </row>
    <row r="167" spans="6:7" ht="12.75">
      <c r="F167" s="23"/>
      <c r="G167" s="141"/>
    </row>
    <row r="168" spans="6:7" ht="12.75">
      <c r="F168" s="23"/>
      <c r="G168" s="141"/>
    </row>
    <row r="169" spans="6:7" ht="12.75">
      <c r="F169" s="23"/>
      <c r="G169" s="141"/>
    </row>
    <row r="170" spans="6:7" ht="12.75">
      <c r="F170" s="23"/>
      <c r="G170" s="141"/>
    </row>
    <row r="171" spans="6:7" ht="12.75">
      <c r="F171" s="23"/>
      <c r="G171" s="141"/>
    </row>
    <row r="172" spans="6:7" ht="12.75">
      <c r="F172" s="23"/>
      <c r="G172" s="141"/>
    </row>
    <row r="173" spans="6:7" ht="12.75">
      <c r="F173" s="23"/>
      <c r="G173" s="141"/>
    </row>
    <row r="174" spans="6:7" ht="12.75">
      <c r="F174" s="23"/>
      <c r="G174" s="141"/>
    </row>
    <row r="175" spans="6:7" ht="12.75">
      <c r="F175" s="23"/>
      <c r="G175" s="141"/>
    </row>
    <row r="176" spans="6:7" ht="12.75">
      <c r="F176" s="23"/>
      <c r="G176" s="141"/>
    </row>
    <row r="177" spans="6:7" ht="12.75">
      <c r="F177" s="23"/>
      <c r="G177" s="141"/>
    </row>
    <row r="178" spans="6:7" ht="12.75">
      <c r="F178" s="23"/>
      <c r="G178" s="141"/>
    </row>
    <row r="179" spans="6:7" ht="12.75">
      <c r="F179" s="23"/>
      <c r="G179" s="141"/>
    </row>
    <row r="180" ht="12.75">
      <c r="G180" s="141"/>
    </row>
    <row r="181" ht="12.75">
      <c r="G181" s="141"/>
    </row>
    <row r="182" ht="12.75">
      <c r="G182" s="141"/>
    </row>
    <row r="183" ht="12.75">
      <c r="G183" s="141"/>
    </row>
    <row r="184" ht="12.75">
      <c r="G184" s="141"/>
    </row>
    <row r="185" ht="12.75">
      <c r="G185" s="141"/>
    </row>
    <row r="186" ht="12.75">
      <c r="G186" s="141"/>
    </row>
    <row r="187" ht="12.75">
      <c r="G187" s="141"/>
    </row>
    <row r="188" ht="12.75">
      <c r="G188" s="141"/>
    </row>
    <row r="189" ht="12.75">
      <c r="G189" s="141"/>
    </row>
    <row r="190" ht="12.75">
      <c r="G190" s="141"/>
    </row>
    <row r="191" ht="12.75">
      <c r="G191" s="141"/>
    </row>
    <row r="192" ht="12.75">
      <c r="G192" s="141"/>
    </row>
    <row r="193" ht="12.75">
      <c r="G193" s="141"/>
    </row>
    <row r="194" ht="12.75">
      <c r="G194" s="141"/>
    </row>
    <row r="195" ht="12.75">
      <c r="G195" s="141"/>
    </row>
    <row r="196" ht="12.75">
      <c r="G196" s="141"/>
    </row>
    <row r="197" ht="12.75">
      <c r="G197" s="141"/>
    </row>
    <row r="198" ht="12.75">
      <c r="G198" s="141"/>
    </row>
    <row r="199" ht="12.75">
      <c r="G199" s="141"/>
    </row>
    <row r="200" ht="12.75">
      <c r="G200" s="141"/>
    </row>
    <row r="201" ht="12.75">
      <c r="G201" s="141"/>
    </row>
    <row r="202" ht="12.75">
      <c r="G202" s="141"/>
    </row>
    <row r="203" ht="12.75">
      <c r="G203" s="141"/>
    </row>
    <row r="204" ht="12.75">
      <c r="G204" s="141"/>
    </row>
    <row r="205" ht="12.75">
      <c r="G205" s="141"/>
    </row>
    <row r="206" ht="12.75">
      <c r="G206" s="141"/>
    </row>
    <row r="207" ht="12.75">
      <c r="G207" s="141"/>
    </row>
    <row r="208" ht="12.75">
      <c r="G208" s="141"/>
    </row>
    <row r="209" ht="12.75">
      <c r="G209" s="141"/>
    </row>
    <row r="210" ht="12.75">
      <c r="G210" s="141"/>
    </row>
    <row r="211" ht="12.75">
      <c r="G211" s="141"/>
    </row>
    <row r="212" ht="12.75">
      <c r="G212" s="141"/>
    </row>
    <row r="213" ht="12.75">
      <c r="G213" s="141"/>
    </row>
    <row r="214" ht="12.75">
      <c r="G214" s="141"/>
    </row>
    <row r="215" ht="12.75">
      <c r="G215" s="141"/>
    </row>
    <row r="216" ht="12.75">
      <c r="G216" s="141"/>
    </row>
    <row r="217" ht="12.75">
      <c r="G217" s="141"/>
    </row>
    <row r="218" ht="12.75">
      <c r="G218" s="141"/>
    </row>
    <row r="219" ht="12.75">
      <c r="G219" s="141"/>
    </row>
    <row r="220" ht="12.75">
      <c r="G220" s="141"/>
    </row>
    <row r="221" ht="12.75">
      <c r="G221" s="141"/>
    </row>
    <row r="222" ht="12.75">
      <c r="G222" s="141"/>
    </row>
  </sheetData>
  <mergeCells count="57">
    <mergeCell ref="K29:K30"/>
    <mergeCell ref="K4:K5"/>
    <mergeCell ref="K23:K26"/>
    <mergeCell ref="K8:K9"/>
    <mergeCell ref="K27:K28"/>
    <mergeCell ref="J8:J9"/>
    <mergeCell ref="E8:E9"/>
    <mergeCell ref="F8:F9"/>
    <mergeCell ref="G8:G9"/>
    <mergeCell ref="H8:H9"/>
    <mergeCell ref="A4:A5"/>
    <mergeCell ref="B4:B5"/>
    <mergeCell ref="C4:C5"/>
    <mergeCell ref="I8:I9"/>
    <mergeCell ref="F4:F5"/>
    <mergeCell ref="G4:G5"/>
    <mergeCell ref="H4:J4"/>
    <mergeCell ref="D4:E4"/>
    <mergeCell ref="B6:B7"/>
    <mergeCell ref="B8:B9"/>
    <mergeCell ref="C8:C9"/>
    <mergeCell ref="D8:D9"/>
    <mergeCell ref="G27:G28"/>
    <mergeCell ref="H27:H28"/>
    <mergeCell ref="F23:F26"/>
    <mergeCell ref="I27:I28"/>
    <mergeCell ref="B29:B30"/>
    <mergeCell ref="C27:C28"/>
    <mergeCell ref="D27:D28"/>
    <mergeCell ref="E27:E28"/>
    <mergeCell ref="B27:B28"/>
    <mergeCell ref="J27:J28"/>
    <mergeCell ref="C29:C30"/>
    <mergeCell ref="D29:D30"/>
    <mergeCell ref="E29:E30"/>
    <mergeCell ref="F29:F30"/>
    <mergeCell ref="G29:G30"/>
    <mergeCell ref="I29:I30"/>
    <mergeCell ref="J29:J30"/>
    <mergeCell ref="H29:H30"/>
    <mergeCell ref="F27:F28"/>
    <mergeCell ref="A11:A13"/>
    <mergeCell ref="A16:A17"/>
    <mergeCell ref="B10:B12"/>
    <mergeCell ref="B23:B25"/>
    <mergeCell ref="B19:B20"/>
    <mergeCell ref="B21:B22"/>
    <mergeCell ref="A1:K1"/>
    <mergeCell ref="A2:K2"/>
    <mergeCell ref="A3:K3"/>
    <mergeCell ref="G23:G26"/>
    <mergeCell ref="H23:H26"/>
    <mergeCell ref="I23:I26"/>
    <mergeCell ref="J23:J26"/>
    <mergeCell ref="C23:C26"/>
    <mergeCell ref="D23:D26"/>
    <mergeCell ref="E23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:G2"/>
    </sheetView>
  </sheetViews>
  <sheetFormatPr defaultColWidth="9.00390625" defaultRowHeight="12.75"/>
  <cols>
    <col min="1" max="1" width="11.00390625" style="0" customWidth="1"/>
    <col min="2" max="2" width="13.125" style="0" customWidth="1"/>
    <col min="3" max="3" width="34.25390625" style="0" customWidth="1"/>
    <col min="4" max="4" width="17.625" style="0" customWidth="1"/>
    <col min="5" max="6" width="15.25390625" style="0" customWidth="1"/>
    <col min="7" max="7" width="18.75390625" style="0" customWidth="1"/>
  </cols>
  <sheetData>
    <row r="1" spans="1:7" ht="13.5" customHeight="1">
      <c r="A1" s="267" t="s">
        <v>61</v>
      </c>
      <c r="B1" s="267"/>
      <c r="C1" s="267"/>
      <c r="D1" s="267"/>
      <c r="E1" s="267"/>
      <c r="F1" s="267"/>
      <c r="G1" s="267"/>
    </row>
    <row r="2" spans="1:7" ht="13.5" customHeight="1">
      <c r="A2" s="267" t="s">
        <v>269</v>
      </c>
      <c r="B2" s="267"/>
      <c r="C2" s="267"/>
      <c r="D2" s="267"/>
      <c r="E2" s="267"/>
      <c r="F2" s="267"/>
      <c r="G2" s="267"/>
    </row>
    <row r="3" spans="1:7" ht="46.5" customHeight="1">
      <c r="A3" s="268" t="s">
        <v>119</v>
      </c>
      <c r="B3" s="268"/>
      <c r="C3" s="268"/>
      <c r="D3" s="268"/>
      <c r="E3" s="268"/>
      <c r="F3" s="268"/>
      <c r="G3" s="268"/>
    </row>
    <row r="4" spans="1:7" ht="33.75">
      <c r="A4" s="24" t="s">
        <v>12</v>
      </c>
      <c r="B4" s="24" t="s">
        <v>62</v>
      </c>
      <c r="C4" s="24" t="s">
        <v>0</v>
      </c>
      <c r="D4" s="24" t="s">
        <v>63</v>
      </c>
      <c r="E4" s="24" t="s">
        <v>64</v>
      </c>
      <c r="F4" s="24" t="s">
        <v>65</v>
      </c>
      <c r="G4" s="24" t="s">
        <v>66</v>
      </c>
    </row>
    <row r="5" spans="1:7" ht="24" customHeight="1">
      <c r="A5" s="20">
        <v>900</v>
      </c>
      <c r="B5" s="20">
        <v>90017</v>
      </c>
      <c r="C5" s="25" t="s">
        <v>67</v>
      </c>
      <c r="D5" s="37">
        <v>100769</v>
      </c>
      <c r="E5" s="37">
        <v>4137421</v>
      </c>
      <c r="F5" s="37">
        <v>4088190</v>
      </c>
      <c r="G5" s="37">
        <v>150000</v>
      </c>
    </row>
    <row r="6" spans="1:7" ht="24" customHeight="1">
      <c r="A6" s="20">
        <v>900</v>
      </c>
      <c r="B6" s="20">
        <v>90017</v>
      </c>
      <c r="C6" s="25" t="s">
        <v>68</v>
      </c>
      <c r="D6" s="37">
        <v>93680</v>
      </c>
      <c r="E6" s="37">
        <v>2365470</v>
      </c>
      <c r="F6" s="37">
        <v>2364310</v>
      </c>
      <c r="G6" s="37">
        <v>94840</v>
      </c>
    </row>
    <row r="7" spans="1:7" ht="24" customHeight="1">
      <c r="A7" s="20">
        <v>900</v>
      </c>
      <c r="B7" s="20">
        <v>90017</v>
      </c>
      <c r="C7" s="25" t="s">
        <v>69</v>
      </c>
      <c r="D7" s="37">
        <v>60900</v>
      </c>
      <c r="E7" s="37">
        <v>2542500</v>
      </c>
      <c r="F7" s="37">
        <v>2533200</v>
      </c>
      <c r="G7" s="37">
        <v>70200</v>
      </c>
    </row>
    <row r="8" spans="1:7" ht="24" customHeight="1">
      <c r="A8" s="269" t="s">
        <v>80</v>
      </c>
      <c r="B8" s="270"/>
      <c r="C8" s="271"/>
      <c r="D8" s="38">
        <f>D5+D6+D7</f>
        <v>255349</v>
      </c>
      <c r="E8" s="38">
        <f>E5+E6+E7</f>
        <v>9045391</v>
      </c>
      <c r="F8" s="38">
        <f>F5+F6+F7</f>
        <v>8985700</v>
      </c>
      <c r="G8" s="38">
        <f>G5+G6+G7</f>
        <v>315040</v>
      </c>
    </row>
    <row r="9" spans="1:7" ht="21.75" customHeight="1">
      <c r="A9" s="2"/>
      <c r="B9" s="2"/>
      <c r="C9" s="35"/>
      <c r="D9" s="36"/>
      <c r="E9" s="36"/>
      <c r="F9" s="36"/>
      <c r="G9" s="36"/>
    </row>
    <row r="10" spans="1:7" ht="12.75" customHeight="1">
      <c r="A10" s="2"/>
      <c r="B10" s="2"/>
      <c r="C10" s="35"/>
      <c r="D10" s="36"/>
      <c r="E10" s="36"/>
      <c r="F10" s="36"/>
      <c r="G10" s="36"/>
    </row>
    <row r="11" spans="1:7" ht="44.25" customHeight="1">
      <c r="A11" s="2"/>
      <c r="B11" s="2"/>
      <c r="C11" s="35"/>
      <c r="D11" s="36"/>
      <c r="E11" s="36"/>
      <c r="F11" s="36"/>
      <c r="G11" s="36"/>
    </row>
    <row r="12" spans="1:3" ht="16.5" customHeight="1">
      <c r="A12" s="2"/>
      <c r="B12" s="2"/>
      <c r="C12" s="35"/>
    </row>
    <row r="13" spans="1:3" ht="21" customHeight="1">
      <c r="A13" s="2"/>
      <c r="B13" s="2"/>
      <c r="C13" s="35"/>
    </row>
    <row r="14" ht="12.75" customHeight="1">
      <c r="C14" s="26"/>
    </row>
    <row r="15" ht="19.5" customHeight="1">
      <c r="C15" s="26"/>
    </row>
    <row r="16" ht="18" customHeight="1">
      <c r="C16" s="26"/>
    </row>
    <row r="17" ht="12.75" customHeight="1">
      <c r="C17" s="26"/>
    </row>
    <row r="18" ht="18" customHeight="1">
      <c r="C18" s="26"/>
    </row>
    <row r="19" ht="12.75" customHeight="1">
      <c r="C19" s="26"/>
    </row>
    <row r="20" ht="12.75" customHeight="1">
      <c r="C20" s="26"/>
    </row>
    <row r="21" ht="22.5" customHeight="1"/>
    <row r="22" ht="27" customHeight="1"/>
    <row r="23" ht="21" customHeight="1"/>
    <row r="24" ht="18" customHeight="1"/>
    <row r="25" ht="12.75" customHeight="1"/>
    <row r="26" ht="12.75" customHeight="1"/>
    <row r="27" ht="21" customHeight="1"/>
    <row r="28" ht="18.75" customHeight="1"/>
    <row r="29" ht="12.75" customHeight="1"/>
    <row r="30" ht="19.5" customHeight="1"/>
    <row r="31" ht="20.25" customHeight="1"/>
    <row r="32" ht="12.75" customHeight="1"/>
  </sheetData>
  <mergeCells count="4">
    <mergeCell ref="A1:G1"/>
    <mergeCell ref="A3:G3"/>
    <mergeCell ref="A2:G2"/>
    <mergeCell ref="A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">
      <selection activeCell="A2" sqref="A2:C2"/>
    </sheetView>
  </sheetViews>
  <sheetFormatPr defaultColWidth="9.00390625" defaultRowHeight="12.75"/>
  <cols>
    <col min="1" max="1" width="10.75390625" style="0" customWidth="1"/>
    <col min="2" max="2" width="56.25390625" style="0" customWidth="1"/>
    <col min="3" max="3" width="17.00390625" style="0" customWidth="1"/>
  </cols>
  <sheetData>
    <row r="1" spans="1:3" ht="14.25" customHeight="1">
      <c r="A1" s="273" t="s">
        <v>71</v>
      </c>
      <c r="B1" s="273"/>
      <c r="C1" s="273"/>
    </row>
    <row r="2" spans="1:3" ht="23.25" customHeight="1">
      <c r="A2" s="273" t="s">
        <v>271</v>
      </c>
      <c r="B2" s="273"/>
      <c r="C2" s="273"/>
    </row>
    <row r="3" spans="1:3" ht="28.5" customHeight="1">
      <c r="A3" s="274" t="s">
        <v>265</v>
      </c>
      <c r="B3" s="274"/>
      <c r="C3" s="274"/>
    </row>
    <row r="4" spans="1:3" ht="34.5" customHeight="1">
      <c r="A4" s="272" t="s">
        <v>264</v>
      </c>
      <c r="B4" s="272"/>
      <c r="C4" s="272"/>
    </row>
    <row r="5" spans="1:3" ht="20.25" customHeight="1">
      <c r="A5" s="27" t="s">
        <v>72</v>
      </c>
      <c r="B5" s="28" t="s">
        <v>0</v>
      </c>
      <c r="C5" s="27" t="s">
        <v>11</v>
      </c>
    </row>
    <row r="6" spans="1:3" ht="26.25" customHeight="1">
      <c r="A6" s="18" t="s">
        <v>75</v>
      </c>
      <c r="B6" s="31" t="s">
        <v>73</v>
      </c>
      <c r="C6" s="9">
        <v>10000</v>
      </c>
    </row>
    <row r="7" spans="1:3" ht="26.25" customHeight="1">
      <c r="A7" s="29" t="s">
        <v>74</v>
      </c>
      <c r="B7" s="32" t="s">
        <v>76</v>
      </c>
      <c r="C7" s="14">
        <f>C8</f>
        <v>52000</v>
      </c>
    </row>
    <row r="8" spans="1:3" ht="44.25" customHeight="1">
      <c r="A8" s="30" t="s">
        <v>77</v>
      </c>
      <c r="B8" s="3" t="s">
        <v>91</v>
      </c>
      <c r="C8" s="10">
        <v>52000</v>
      </c>
    </row>
    <row r="9" spans="1:3" ht="27.75" customHeight="1">
      <c r="A9" s="19"/>
      <c r="B9" s="4" t="s">
        <v>261</v>
      </c>
      <c r="C9" s="11">
        <f>C6+C7</f>
        <v>62000</v>
      </c>
    </row>
    <row r="10" spans="1:3" ht="26.25" customHeight="1">
      <c r="A10" s="33" t="s">
        <v>81</v>
      </c>
      <c r="B10" s="16" t="s">
        <v>13</v>
      </c>
      <c r="C10" s="34">
        <f>C11+C12+C14+C15+C16</f>
        <v>59000</v>
      </c>
    </row>
    <row r="11" spans="1:3" ht="38.25" customHeight="1">
      <c r="A11" s="30" t="s">
        <v>77</v>
      </c>
      <c r="B11" s="3" t="s">
        <v>82</v>
      </c>
      <c r="C11" s="10">
        <v>2000</v>
      </c>
    </row>
    <row r="12" spans="1:3" ht="35.25" customHeight="1">
      <c r="A12" s="30" t="s">
        <v>78</v>
      </c>
      <c r="B12" s="3" t="s">
        <v>262</v>
      </c>
      <c r="C12" s="10">
        <f>C13</f>
        <v>15000</v>
      </c>
    </row>
    <row r="13" spans="1:3" s="66" customFormat="1" ht="22.5" customHeight="1">
      <c r="A13" s="208"/>
      <c r="B13" s="130" t="s">
        <v>263</v>
      </c>
      <c r="C13" s="128">
        <v>15000</v>
      </c>
    </row>
    <row r="14" spans="1:3" ht="23.25" customHeight="1">
      <c r="A14" s="30" t="s">
        <v>79</v>
      </c>
      <c r="B14" s="3" t="s">
        <v>84</v>
      </c>
      <c r="C14" s="10">
        <v>25000</v>
      </c>
    </row>
    <row r="15" spans="1:3" ht="23.25" customHeight="1">
      <c r="A15" s="30" t="s">
        <v>83</v>
      </c>
      <c r="B15" s="3" t="s">
        <v>160</v>
      </c>
      <c r="C15" s="10">
        <v>15000</v>
      </c>
    </row>
    <row r="16" spans="1:3" ht="25.5" customHeight="1">
      <c r="A16" s="30" t="s">
        <v>85</v>
      </c>
      <c r="B16" s="3" t="s">
        <v>86</v>
      </c>
      <c r="C16" s="10">
        <v>2000</v>
      </c>
    </row>
    <row r="17" spans="1:3" ht="19.5" customHeight="1">
      <c r="A17" s="30" t="s">
        <v>87</v>
      </c>
      <c r="B17" s="3" t="s">
        <v>88</v>
      </c>
      <c r="C17" s="10">
        <f>C9-C10</f>
        <v>3000</v>
      </c>
    </row>
    <row r="18" spans="1:3" ht="27.75" customHeight="1">
      <c r="A18" s="19"/>
      <c r="B18" s="4" t="s">
        <v>261</v>
      </c>
      <c r="C18" s="11">
        <f>C10+C17</f>
        <v>62000</v>
      </c>
    </row>
    <row r="19" spans="1:3" ht="12.75">
      <c r="A19" s="23"/>
      <c r="B19" s="2"/>
      <c r="C19" s="22"/>
    </row>
    <row r="20" spans="1:3" ht="12.75">
      <c r="A20" s="23"/>
      <c r="B20" s="2"/>
      <c r="C20" s="22"/>
    </row>
    <row r="21" spans="1:3" ht="12.75">
      <c r="A21" s="23"/>
      <c r="B21" s="2"/>
      <c r="C21" s="22"/>
    </row>
    <row r="22" spans="1:3" ht="12.75">
      <c r="A22" s="23"/>
      <c r="B22" s="2"/>
      <c r="C22" s="22"/>
    </row>
    <row r="23" spans="1:3" ht="12.75">
      <c r="A23" s="23"/>
      <c r="B23" s="2"/>
      <c r="C23" s="22"/>
    </row>
    <row r="24" spans="1:3" ht="12.75">
      <c r="A24" s="23"/>
      <c r="B24" s="2"/>
      <c r="C24" s="22"/>
    </row>
    <row r="25" spans="1:3" ht="12.75">
      <c r="A25" s="23"/>
      <c r="B25" s="2"/>
      <c r="C25" s="22"/>
    </row>
    <row r="26" spans="1:3" ht="12.75">
      <c r="A26" s="23"/>
      <c r="B26" s="2"/>
      <c r="C26" s="22"/>
    </row>
    <row r="27" spans="1:3" ht="12.75">
      <c r="A27" s="23"/>
      <c r="B27" s="2"/>
      <c r="C27" s="22"/>
    </row>
    <row r="28" spans="1:3" ht="12.75">
      <c r="A28" s="23"/>
      <c r="B28" s="2"/>
      <c r="C28" s="22"/>
    </row>
    <row r="29" spans="1:3" ht="12.75">
      <c r="A29" s="23"/>
      <c r="B29" s="2"/>
      <c r="C29" s="22"/>
    </row>
    <row r="30" spans="1:3" ht="12.75">
      <c r="A30" s="23"/>
      <c r="B30" s="2"/>
      <c r="C30" s="22"/>
    </row>
    <row r="31" spans="1:3" ht="12.75">
      <c r="A31" s="23"/>
      <c r="B31" s="2"/>
      <c r="C31" s="22"/>
    </row>
    <row r="32" spans="1:3" ht="12.75">
      <c r="A32" s="21"/>
      <c r="B32" s="2"/>
      <c r="C32" s="22"/>
    </row>
    <row r="33" spans="1:3" ht="12.75">
      <c r="A33" s="21"/>
      <c r="B33" s="2"/>
      <c r="C33" s="22"/>
    </row>
    <row r="34" spans="1:3" ht="12.75">
      <c r="A34" s="21"/>
      <c r="B34" s="2"/>
      <c r="C34" s="22"/>
    </row>
    <row r="35" spans="1:3" ht="12.75">
      <c r="A35" s="21"/>
      <c r="B35" s="2"/>
      <c r="C35" s="22"/>
    </row>
    <row r="36" spans="1:3" ht="12.75">
      <c r="A36" s="21"/>
      <c r="B36" s="2"/>
      <c r="C36" s="22"/>
    </row>
    <row r="37" spans="1:3" ht="12.75">
      <c r="A37" s="21"/>
      <c r="B37" s="2"/>
      <c r="C37" s="22"/>
    </row>
    <row r="38" spans="1:3" ht="12.75">
      <c r="A38" s="21"/>
      <c r="B38" s="2"/>
      <c r="C38" s="22"/>
    </row>
    <row r="39" spans="1:3" ht="12.75">
      <c r="A39" s="21"/>
      <c r="B39" s="2"/>
      <c r="C39" s="2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</sheetData>
  <mergeCells count="4">
    <mergeCell ref="A4:C4"/>
    <mergeCell ref="A1:C1"/>
    <mergeCell ref="A2:C2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8">
      <selection activeCell="C24" sqref="C24"/>
    </sheetView>
  </sheetViews>
  <sheetFormatPr defaultColWidth="9.00390625" defaultRowHeight="12.75"/>
  <cols>
    <col min="1" max="1" width="10.125" style="0" customWidth="1"/>
    <col min="2" max="2" width="9.75390625" style="0" customWidth="1"/>
    <col min="3" max="3" width="50.625" style="0" customWidth="1"/>
    <col min="4" max="4" width="15.625" style="0" customWidth="1"/>
  </cols>
  <sheetData>
    <row r="1" spans="1:6" ht="12.75">
      <c r="A1" s="240" t="s">
        <v>92</v>
      </c>
      <c r="B1" s="240"/>
      <c r="C1" s="240"/>
      <c r="D1" s="240"/>
      <c r="E1" s="48"/>
      <c r="F1" s="48"/>
    </row>
    <row r="2" spans="1:6" ht="12.75">
      <c r="A2" s="240" t="s">
        <v>272</v>
      </c>
      <c r="B2" s="240"/>
      <c r="C2" s="240"/>
      <c r="D2" s="240"/>
      <c r="E2" s="48"/>
      <c r="F2" s="48"/>
    </row>
    <row r="3" spans="1:4" s="23" customFormat="1" ht="33.75" customHeight="1">
      <c r="A3" s="275" t="s">
        <v>129</v>
      </c>
      <c r="B3" s="275"/>
      <c r="C3" s="275"/>
      <c r="D3" s="275"/>
    </row>
    <row r="4" spans="1:4" s="203" customFormat="1" ht="28.5" customHeight="1">
      <c r="A4" s="276" t="s">
        <v>193</v>
      </c>
      <c r="B4" s="276"/>
      <c r="C4" s="201" t="s">
        <v>241</v>
      </c>
      <c r="D4" s="202" t="s">
        <v>253</v>
      </c>
    </row>
    <row r="5" spans="1:4" ht="22.5" customHeight="1">
      <c r="A5" s="18" t="s">
        <v>12</v>
      </c>
      <c r="B5" s="165">
        <v>801</v>
      </c>
      <c r="C5" s="190" t="s">
        <v>7</v>
      </c>
      <c r="D5" s="170">
        <f>D6</f>
        <v>12000</v>
      </c>
    </row>
    <row r="6" spans="1:4" s="49" customFormat="1" ht="23.25" customHeight="1">
      <c r="A6" s="160" t="s">
        <v>62</v>
      </c>
      <c r="B6" s="189">
        <v>80113</v>
      </c>
      <c r="C6" s="191" t="s">
        <v>38</v>
      </c>
      <c r="D6" s="180">
        <f>D7</f>
        <v>12000</v>
      </c>
    </row>
    <row r="7" spans="1:4" ht="20.25" customHeight="1">
      <c r="A7" s="19"/>
      <c r="B7" s="158"/>
      <c r="C7" s="194" t="s">
        <v>128</v>
      </c>
      <c r="D7" s="172">
        <v>12000</v>
      </c>
    </row>
    <row r="8" spans="1:4" ht="19.5" customHeight="1">
      <c r="A8" s="18" t="s">
        <v>12</v>
      </c>
      <c r="B8" s="18">
        <v>851</v>
      </c>
      <c r="C8" s="190" t="s">
        <v>39</v>
      </c>
      <c r="D8" s="183">
        <f>D9+D11</f>
        <v>43000</v>
      </c>
    </row>
    <row r="9" spans="1:4" s="49" customFormat="1" ht="19.5" customHeight="1">
      <c r="A9" s="160" t="s">
        <v>130</v>
      </c>
      <c r="B9" s="160">
        <v>85153</v>
      </c>
      <c r="C9" s="191" t="s">
        <v>131</v>
      </c>
      <c r="D9" s="184">
        <f>D10</f>
        <v>4000</v>
      </c>
    </row>
    <row r="10" spans="1:4" ht="30.75" customHeight="1">
      <c r="A10" s="30"/>
      <c r="B10" s="30"/>
      <c r="C10" s="195" t="s">
        <v>242</v>
      </c>
      <c r="D10" s="185">
        <v>4000</v>
      </c>
    </row>
    <row r="11" spans="1:4" s="49" customFormat="1" ht="19.5" customHeight="1">
      <c r="A11" s="160" t="s">
        <v>62</v>
      </c>
      <c r="B11" s="160">
        <v>85154</v>
      </c>
      <c r="C11" s="192" t="s">
        <v>41</v>
      </c>
      <c r="D11" s="184">
        <f>D12+D13+D14+D15</f>
        <v>39000</v>
      </c>
    </row>
    <row r="12" spans="1:4" ht="31.5" customHeight="1">
      <c r="A12" s="30"/>
      <c r="B12" s="30"/>
      <c r="C12" s="195" t="s">
        <v>243</v>
      </c>
      <c r="D12" s="185">
        <v>27000</v>
      </c>
    </row>
    <row r="13" spans="1:4" ht="31.5" customHeight="1">
      <c r="A13" s="30"/>
      <c r="B13" s="30"/>
      <c r="C13" s="195" t="s">
        <v>244</v>
      </c>
      <c r="D13" s="185">
        <v>4000</v>
      </c>
    </row>
    <row r="14" spans="1:4" ht="28.5" customHeight="1">
      <c r="A14" s="30"/>
      <c r="B14" s="30"/>
      <c r="C14" s="195" t="s">
        <v>245</v>
      </c>
      <c r="D14" s="185">
        <v>4000</v>
      </c>
    </row>
    <row r="15" spans="1:4" ht="32.25" customHeight="1">
      <c r="A15" s="30"/>
      <c r="B15" s="30"/>
      <c r="C15" s="195" t="s">
        <v>246</v>
      </c>
      <c r="D15" s="185">
        <v>4000</v>
      </c>
    </row>
    <row r="16" spans="1:4" ht="19.5" customHeight="1">
      <c r="A16" s="18" t="s">
        <v>12</v>
      </c>
      <c r="B16" s="18">
        <v>852</v>
      </c>
      <c r="C16" s="193" t="s">
        <v>8</v>
      </c>
      <c r="D16" s="183">
        <f>D17</f>
        <v>60000</v>
      </c>
    </row>
    <row r="17" spans="1:4" s="49" customFormat="1" ht="19.5" customHeight="1">
      <c r="A17" s="160" t="s">
        <v>62</v>
      </c>
      <c r="B17" s="160">
        <v>85295</v>
      </c>
      <c r="C17" s="192" t="s">
        <v>20</v>
      </c>
      <c r="D17" s="184">
        <f>D18+D19</f>
        <v>60000</v>
      </c>
    </row>
    <row r="18" spans="1:4" ht="21.75" customHeight="1">
      <c r="A18" s="30"/>
      <c r="B18" s="30"/>
      <c r="C18" s="195" t="s">
        <v>247</v>
      </c>
      <c r="D18" s="185">
        <v>55000</v>
      </c>
    </row>
    <row r="19" spans="1:4" ht="23.25" customHeight="1">
      <c r="A19" s="30"/>
      <c r="B19" s="30"/>
      <c r="C19" s="195" t="s">
        <v>248</v>
      </c>
      <c r="D19" s="185">
        <v>5000</v>
      </c>
    </row>
    <row r="20" spans="1:4" ht="19.5" customHeight="1">
      <c r="A20" s="18" t="s">
        <v>12</v>
      </c>
      <c r="B20" s="18">
        <v>921</v>
      </c>
      <c r="C20" s="193" t="s">
        <v>48</v>
      </c>
      <c r="D20" s="183">
        <f>D21</f>
        <v>15000</v>
      </c>
    </row>
    <row r="21" spans="1:4" s="49" customFormat="1" ht="19.5" customHeight="1">
      <c r="A21" s="160" t="s">
        <v>62</v>
      </c>
      <c r="B21" s="160">
        <v>92105</v>
      </c>
      <c r="C21" s="192" t="s">
        <v>117</v>
      </c>
      <c r="D21" s="184">
        <f>D22+D23+D26</f>
        <v>15000</v>
      </c>
    </row>
    <row r="22" spans="1:4" s="51" customFormat="1" ht="42.75" customHeight="1">
      <c r="A22" s="197"/>
      <c r="B22" s="197"/>
      <c r="C22" s="195" t="s">
        <v>273</v>
      </c>
      <c r="D22" s="198">
        <v>7000</v>
      </c>
    </row>
    <row r="23" spans="1:4" s="51" customFormat="1" ht="31.5" customHeight="1">
      <c r="A23" s="197"/>
      <c r="B23" s="197"/>
      <c r="C23" s="195" t="s">
        <v>251</v>
      </c>
      <c r="D23" s="198">
        <v>5000</v>
      </c>
    </row>
    <row r="24" spans="1:4" s="51" customFormat="1" ht="37.5" customHeight="1">
      <c r="A24" s="197"/>
      <c r="B24" s="197"/>
      <c r="C24" s="200" t="s">
        <v>274</v>
      </c>
      <c r="D24" s="198"/>
    </row>
    <row r="25" spans="1:4" s="51" customFormat="1" ht="14.25" customHeight="1">
      <c r="A25" s="197"/>
      <c r="B25" s="197"/>
      <c r="C25" s="200" t="s">
        <v>250</v>
      </c>
      <c r="D25" s="198"/>
    </row>
    <row r="26" spans="1:4" s="51" customFormat="1" ht="35.25" customHeight="1">
      <c r="A26" s="197"/>
      <c r="B26" s="197"/>
      <c r="C26" s="195" t="s">
        <v>252</v>
      </c>
      <c r="D26" s="198">
        <v>3000</v>
      </c>
    </row>
    <row r="27" spans="1:4" ht="19.5" customHeight="1">
      <c r="A27" s="18" t="s">
        <v>12</v>
      </c>
      <c r="B27" s="18">
        <v>926</v>
      </c>
      <c r="C27" s="193" t="s">
        <v>10</v>
      </c>
      <c r="D27" s="183">
        <f>D28</f>
        <v>25000</v>
      </c>
    </row>
    <row r="28" spans="1:4" s="49" customFormat="1" ht="22.5" customHeight="1">
      <c r="A28" s="160" t="s">
        <v>62</v>
      </c>
      <c r="B28" s="160">
        <v>92605</v>
      </c>
      <c r="C28" s="192" t="s">
        <v>132</v>
      </c>
      <c r="D28" s="184">
        <f>D29</f>
        <v>25000</v>
      </c>
    </row>
    <row r="29" spans="1:4" ht="29.25" customHeight="1">
      <c r="A29" s="19"/>
      <c r="B29" s="19"/>
      <c r="C29" s="196" t="s">
        <v>249</v>
      </c>
      <c r="D29" s="168">
        <v>25000</v>
      </c>
    </row>
    <row r="30" spans="1:4" ht="12.75">
      <c r="A30" s="23"/>
      <c r="C30" s="50"/>
      <c r="D30" s="167"/>
    </row>
    <row r="31" spans="1:4" ht="12.75">
      <c r="A31" s="23"/>
      <c r="C31" s="50"/>
      <c r="D31" s="167"/>
    </row>
    <row r="32" spans="1:4" ht="12.75">
      <c r="A32" s="23"/>
      <c r="C32" s="50"/>
      <c r="D32" s="167"/>
    </row>
    <row r="33" spans="1:4" ht="12.75">
      <c r="A33" s="23"/>
      <c r="C33" s="50"/>
      <c r="D33" s="167"/>
    </row>
    <row r="34" spans="1:4" ht="12.75">
      <c r="A34" s="23"/>
      <c r="C34" s="50"/>
      <c r="D34" s="167"/>
    </row>
    <row r="35" spans="1:3" ht="12.75">
      <c r="A35" s="23"/>
      <c r="C35" s="50"/>
    </row>
    <row r="36" ht="12.75">
      <c r="C36" s="50"/>
    </row>
    <row r="37" ht="12.75">
      <c r="C37" s="50"/>
    </row>
    <row r="38" ht="12.75">
      <c r="C38" s="50"/>
    </row>
  </sheetData>
  <mergeCells count="4">
    <mergeCell ref="A1:D1"/>
    <mergeCell ref="A2:D2"/>
    <mergeCell ref="A3:D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zbaran</cp:lastModifiedBy>
  <cp:lastPrinted>2007-12-05T13:18:13Z</cp:lastPrinted>
  <dcterms:created xsi:type="dcterms:W3CDTF">1997-02-26T13:46:56Z</dcterms:created>
  <dcterms:modified xsi:type="dcterms:W3CDTF">2007-12-05T13:40:16Z</dcterms:modified>
  <cp:category/>
  <cp:version/>
  <cp:contentType/>
  <cp:contentStatus/>
</cp:coreProperties>
</file>